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ZP mgr plan_SS" sheetId="1" r:id="rId1"/>
    <sheet name="ZP mgr plan_SN" sheetId="2" r:id="rId2"/>
  </sheets>
  <definedNames>
    <definedName name="_xlnm.Print_Area" localSheetId="1">'ZP mgr plan_SN'!$A$1:$AK$77</definedName>
    <definedName name="_xlnm.Print_Area" localSheetId="0">'ZP mgr plan_SS'!$A$1:$AK$77</definedName>
    <definedName name="OLE_LINK1" localSheetId="1">'ZP mgr plan_SN'!#REF!</definedName>
    <definedName name="OLE_LINK1" localSheetId="0">'ZP mgr plan_SS'!#REF!</definedName>
  </definedNames>
  <calcPr fullCalcOnLoad="1"/>
</workbook>
</file>

<file path=xl/sharedStrings.xml><?xml version="1.0" encoding="utf-8"?>
<sst xmlns="http://schemas.openxmlformats.org/spreadsheetml/2006/main" count="473" uniqueCount="137">
  <si>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</si>
  <si>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</si>
  <si>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</si>
  <si>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</si>
  <si>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</si>
  <si>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</si>
  <si>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</si>
  <si>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</si>
  <si>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</si>
  <si>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</si>
  <si>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</si>
  <si>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</si>
  <si>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</si>
  <si>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</si>
  <si>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7.</t>
  </si>
  <si>
    <t>8.</t>
  </si>
  <si>
    <t>9.</t>
  </si>
  <si>
    <t>10.</t>
  </si>
  <si>
    <t>11.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</si>
  <si>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</si>
  <si>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</si>
  <si>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</si>
  <si>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</si>
  <si>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</si>
  <si>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</si>
  <si>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</si>
  <si>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</si>
  <si>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</si>
  <si>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</si>
  <si>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</si>
  <si>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</si>
  <si>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</si>
  <si>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</si>
  <si>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</si>
  <si>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</si>
  <si>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</si>
  <si>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</si>
  <si>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Ilość egzaminów w semestrze</t>
  </si>
  <si>
    <t>konsultacje (k)</t>
  </si>
  <si>
    <t>k</t>
  </si>
  <si>
    <t>Punktów ECTS ogółem</t>
  </si>
  <si>
    <t>Kontakt z nauczycielem akademickim</t>
  </si>
  <si>
    <t>Forma zaliczenia (Zo/E) 
z podaniem semestru</t>
  </si>
  <si>
    <t>Kształtowanie osobistych karier zawodowych</t>
  </si>
  <si>
    <t>12.</t>
  </si>
  <si>
    <t>zajęcia praktyczne (zp) z udziałem nauczyciela akademickiego</t>
  </si>
  <si>
    <t>B.</t>
  </si>
  <si>
    <t>C.</t>
  </si>
  <si>
    <t>Etyka zawodowa (deontologia)</t>
  </si>
  <si>
    <t>Prawo w ochronie zdrowia</t>
  </si>
  <si>
    <t>Ekonomia i finanse</t>
  </si>
  <si>
    <t>Socjologia</t>
  </si>
  <si>
    <t>Metodologia badań z biostatystyką</t>
  </si>
  <si>
    <t>Ekologia i ochrona środowiska</t>
  </si>
  <si>
    <t xml:space="preserve">  ** moduł/przedmiot kształcenia nauczycieli</t>
  </si>
  <si>
    <t>Technologia informacyjna **</t>
  </si>
  <si>
    <t>Psychologia **</t>
  </si>
  <si>
    <t>Pedagogika **</t>
  </si>
  <si>
    <t xml:space="preserve">    * moduł, przedmiot lub forma zajęć do wyboru</t>
  </si>
  <si>
    <t>13.</t>
  </si>
  <si>
    <t>14.</t>
  </si>
  <si>
    <t>Promocja zdrowia i edukacja zdrowotna</t>
  </si>
  <si>
    <t>Epidemiologia i nadzór sanitarno-epidemiologiczny</t>
  </si>
  <si>
    <t>Ekonomia, finanse i ubezpieczenia w ochronie zdrowia</t>
  </si>
  <si>
    <t>Zarządzanie i marketing w ochronie zdrowia</t>
  </si>
  <si>
    <t>Polityka społeczna i zabezpieczenie społeczne</t>
  </si>
  <si>
    <t>Międzynarodowa problematyka zdrowotna</t>
  </si>
  <si>
    <t>Zasady żywienia człowieka</t>
  </si>
  <si>
    <t>Zdrowie środowiskowe</t>
  </si>
  <si>
    <t>Formy opieki zdrowotnej</t>
  </si>
  <si>
    <t>Zasoby i systemy informacyjne w ochronie zdrowia</t>
  </si>
  <si>
    <t>Elementy psychologii klinicznej **</t>
  </si>
  <si>
    <t>Podstawowe pojęcia socjoterapii i psychoterapii **</t>
  </si>
  <si>
    <t>Seminarium dyplomowe *</t>
  </si>
  <si>
    <t>Wychowanie fizyczne *</t>
  </si>
  <si>
    <t>PRAKTYKI KIERUNKOWE</t>
  </si>
  <si>
    <t>D1a.</t>
  </si>
  <si>
    <t>D1b.</t>
  </si>
  <si>
    <t>Psychologia rozwojowa</t>
  </si>
  <si>
    <t>Pedagogika rozwojowa i społeczno-wychowawcza</t>
  </si>
  <si>
    <t>Dydaktyka – teoretyczne podstawy kształcenia</t>
  </si>
  <si>
    <t>Praktyka – przygotowanie psychologiczno-pedagogiczne do nauczania na danym etapie</t>
  </si>
  <si>
    <t>Metodyka pracy socjoterapeutycznej</t>
  </si>
  <si>
    <t>Praktyka w zakresie pracy socjoterapeutycznej</t>
  </si>
  <si>
    <t>Metodyka pracy resocjalizacyjnej</t>
  </si>
  <si>
    <t>Praktyka w zakresie pracy resocjalizacyjnej</t>
  </si>
  <si>
    <t>Emisja i higiena głosu</t>
  </si>
  <si>
    <t>Bezpieczeństwo i higiena pracy</t>
  </si>
  <si>
    <t>D2a.</t>
  </si>
  <si>
    <t>MODUŁ SPECJALNOŚCI*: Żywienie człowieka zdrowego i chorego (przedmioty)</t>
  </si>
  <si>
    <t>E.</t>
  </si>
  <si>
    <t>MODUŁ SPECJALNOŚCI*: Żywienie człowieka zdrowego i chorego (praktyki)</t>
  </si>
  <si>
    <t>D2b.</t>
  </si>
  <si>
    <t>Praktyka w zakładzie gastronomicznym</t>
  </si>
  <si>
    <t>Patofizjologia z elementami immunologii</t>
  </si>
  <si>
    <t>Zasady żywienia w przebiegu chorób nowotworowych</t>
  </si>
  <si>
    <t>Żywienie kobiet ciężarnych, karmiących i niemowląt</t>
  </si>
  <si>
    <t>Chemiczne dodatki do żywności oraz żywność modyfikowana genetycznie (GMO)</t>
  </si>
  <si>
    <t>Żywienie w sporcie i odnowie biologicznej</t>
  </si>
  <si>
    <t>Badania laboratoryjne molekularnych składników żywności</t>
  </si>
  <si>
    <t>Żywienie osób starszych i dieta anty-aging</t>
  </si>
  <si>
    <t>Towaroznawstwo produktów spożywczych</t>
  </si>
  <si>
    <t>Toksykologia, higiena i bezpieczeństwo żywności</t>
  </si>
  <si>
    <t>Przechowalnictwo żywności</t>
  </si>
  <si>
    <t>Ustawodawstwo żywnościowe i strategia rozwoju ekologicznego środowiska człowieka</t>
  </si>
  <si>
    <t>Żywienie człowieka w chorobach układu pokarmowego</t>
  </si>
  <si>
    <t>Dietoprofilaktyka chorób cywilizacyjnych i układu krążenia</t>
  </si>
  <si>
    <t>MODUŁ SPECJALNOŚCI*: Socjoterapia (przedmioty) **</t>
  </si>
  <si>
    <t>MODUŁ SPECJALNOŚCI*: Socjoterapia (praktyki) **</t>
  </si>
  <si>
    <t>RAZEM MODUŁ SPECJALNOŚCI*: Socjoterapia **</t>
  </si>
  <si>
    <t>RAZEM MODUŁ SPECJALNOŚCI*: Żywienie człowieka zdrowego i chorego</t>
  </si>
  <si>
    <t xml:space="preserve">Praktyka w zakładzie kontroli żywności, produkcji, przechowywania i obrotu produktami spożywczymi </t>
  </si>
  <si>
    <t xml:space="preserve">Praktyka w poradni żywieniowej (dietetycznej), szpitalu i domu opieki (pomocy) społecznej </t>
  </si>
  <si>
    <t>sem II</t>
  </si>
  <si>
    <t>sem III</t>
  </si>
  <si>
    <t>sem IV</t>
  </si>
  <si>
    <t>zajęcia związane z prakt. przygotow. zawodowym</t>
  </si>
  <si>
    <t>Problematyka zdrowia publicznego</t>
  </si>
  <si>
    <t>Praktyki kierunkowe</t>
  </si>
  <si>
    <t>Zal.z.oc.</t>
  </si>
  <si>
    <t>E4</t>
  </si>
  <si>
    <t>E1</t>
  </si>
  <si>
    <t>E3</t>
  </si>
  <si>
    <t>E2</t>
  </si>
  <si>
    <t>warsztaty</t>
  </si>
  <si>
    <t>laboratoria</t>
  </si>
  <si>
    <t>projekt</t>
  </si>
  <si>
    <t>a</t>
  </si>
  <si>
    <t xml:space="preserve">Diagnoza, interwencja kryzysowa i superwizja w socjoterapii i resocjalizacji </t>
  </si>
  <si>
    <t>Wybrane problemy pedagogiki specjalnej i resocjalizacyjnej</t>
  </si>
  <si>
    <t>Zal</t>
  </si>
  <si>
    <t>humanist.-społecz.</t>
  </si>
  <si>
    <t>Plan studiów stacjonarnych II stopnia na kierunku Zdrowie publiczne - cykl kształcenia 2018-2010</t>
  </si>
  <si>
    <t xml:space="preserve">Język angielski </t>
  </si>
  <si>
    <t>Język angielski</t>
  </si>
  <si>
    <t>Wybrane problemy pedagogiki specjalnej i resocializacyjnej</t>
  </si>
  <si>
    <t>Plan studiów niestacjonarnych II stopnia na kierunku Zdrowie publiczne - cykl kształcenia 2018-2020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</si>
</sst>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\ _z_ł"/>
    <numFmt numFmtId="175" formatCode="00\-000"/>
    <numFmt numFmtId="176" formatCode="#,##0.000;[Red]&quot;-&quot;#,##0.000"/>
    <numFmt numFmtId="177" formatCode="#,##0.0;[Red]&quot;-&quot;#,##0.0"/>
    <numFmt numFmtId="178" formatCode="[$-415]d\ mmmm\ yyyy"/>
  </numFmts>
  <fonts count="1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sz val="26"/>
      <name val="Arial CE"/>
      <family val="0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sz val="24"/>
      <name val="Times New Roman"/>
      <family val="1"/>
    </font>
    <font>
      <sz val="2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b/>
      <sz val="28"/>
      <color indexed="8"/>
      <name val="Arial Narrow"/>
      <family val="2"/>
    </font>
    <font>
      <b/>
      <sz val="26"/>
      <color indexed="8"/>
      <name val="Verdana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8"/>
      <color indexed="8"/>
      <name val="Times New Roman"/>
      <family val="1"/>
    </font>
    <font>
      <b/>
      <sz val="18"/>
      <color indexed="8"/>
      <name val="Verdana"/>
      <family val="2"/>
    </font>
    <font>
      <sz val="18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sz val="18"/>
      <color indexed="8"/>
      <name val="Verdana"/>
      <family val="2"/>
    </font>
    <font>
      <b/>
      <sz val="14"/>
      <color indexed="8"/>
      <name val="Arial CE"/>
      <family val="2"/>
    </font>
    <font>
      <sz val="18"/>
      <color indexed="8"/>
      <name val="Arial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Verdana"/>
      <family val="2"/>
    </font>
    <font>
      <b/>
      <sz val="28"/>
      <color indexed="8"/>
      <name val="Arial CE"/>
      <family val="2"/>
    </font>
    <font>
      <sz val="22"/>
      <color indexed="10"/>
      <name val="Verdana"/>
      <family val="2"/>
    </font>
    <font>
      <sz val="22"/>
      <color indexed="49"/>
      <name val="Verdana"/>
      <family val="2"/>
    </font>
    <font>
      <b/>
      <sz val="22"/>
      <color indexed="10"/>
      <name val="Verdana"/>
      <family val="2"/>
    </font>
    <font>
      <sz val="22"/>
      <color indexed="17"/>
      <name val="Verdana"/>
      <family val="2"/>
    </font>
    <font>
      <b/>
      <sz val="52"/>
      <color indexed="8"/>
      <name val="Verdana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8"/>
      <color theme="1"/>
      <name val="Arial Narrow"/>
      <family val="2"/>
    </font>
    <font>
      <b/>
      <sz val="26"/>
      <color theme="1"/>
      <name val="Verdana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theme="1"/>
      <name val="Verdana"/>
      <family val="2"/>
    </font>
    <font>
      <sz val="18"/>
      <color theme="1"/>
      <name val="Arial CE"/>
      <family val="0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sz val="18"/>
      <color theme="1"/>
      <name val="Verdana"/>
      <family val="2"/>
    </font>
    <font>
      <b/>
      <sz val="14"/>
      <color theme="1"/>
      <name val="Arial CE"/>
      <family val="2"/>
    </font>
    <font>
      <sz val="18"/>
      <color theme="1"/>
      <name val="Arial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Verdana"/>
      <family val="2"/>
    </font>
    <font>
      <b/>
      <sz val="28"/>
      <color theme="1"/>
      <name val="Arial CE"/>
      <family val="2"/>
    </font>
    <font>
      <sz val="22"/>
      <color rgb="FFFF0000"/>
      <name val="Verdana"/>
      <family val="2"/>
    </font>
    <font>
      <sz val="22"/>
      <color theme="3" tint="0.39998000860214233"/>
      <name val="Verdana"/>
      <family val="2"/>
    </font>
    <font>
      <b/>
      <sz val="22"/>
      <color rgb="FFFF0000"/>
      <name val="Verdana"/>
      <family val="2"/>
    </font>
    <font>
      <sz val="22"/>
      <color rgb="FF00B050"/>
      <name val="Verdana"/>
      <family val="2"/>
    </font>
    <font>
      <sz val="10"/>
      <color theme="1"/>
      <name val="Arial CE"/>
      <family val="0"/>
    </font>
    <font>
      <b/>
      <sz val="52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84" fillId="0" borderId="0" xfId="0" applyFont="1" applyFill="1" applyBorder="1" applyAlignment="1" applyProtection="1">
      <alignment vertical="center"/>
      <protection locked="0"/>
    </xf>
    <xf numFmtId="0" fontId="85" fillId="0" borderId="0" xfId="0" applyFont="1" applyFill="1" applyBorder="1" applyAlignment="1" applyProtection="1">
      <alignment horizontal="left" vertical="center"/>
      <protection locked="0"/>
    </xf>
    <xf numFmtId="0" fontId="85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86" fillId="0" borderId="0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horizontal="center" vertical="center"/>
      <protection locked="0"/>
    </xf>
    <xf numFmtId="0" fontId="87" fillId="0" borderId="0" xfId="0" applyFont="1" applyFill="1" applyBorder="1" applyAlignment="1" applyProtection="1">
      <alignment horizontal="left" vertical="center"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 vertical="center"/>
      <protection locked="0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vertical="center"/>
      <protection locked="0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92" fillId="0" borderId="0" xfId="0" applyFont="1" applyFill="1" applyAlignment="1" applyProtection="1">
      <alignment vertical="center"/>
      <protection locked="0"/>
    </xf>
    <xf numFmtId="0" fontId="93" fillId="0" borderId="0" xfId="0" applyFont="1" applyAlignment="1" applyProtection="1">
      <alignment vertical="center"/>
      <protection locked="0"/>
    </xf>
    <xf numFmtId="0" fontId="94" fillId="0" borderId="0" xfId="0" applyFont="1" applyAlignment="1" applyProtection="1">
      <alignment vertical="center"/>
      <protection locked="0"/>
    </xf>
    <xf numFmtId="0" fontId="95" fillId="0" borderId="0" xfId="0" applyFont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0" fontId="97" fillId="0" borderId="0" xfId="0" applyFont="1" applyBorder="1" applyAlignment="1" applyProtection="1">
      <alignment vertical="center"/>
      <protection locked="0"/>
    </xf>
    <xf numFmtId="0" fontId="91" fillId="0" borderId="0" xfId="0" applyFont="1" applyFill="1" applyAlignment="1" applyProtection="1">
      <alignment vertical="center"/>
      <protection locked="0"/>
    </xf>
    <xf numFmtId="0" fontId="98" fillId="0" borderId="0" xfId="0" applyFont="1" applyFill="1" applyAlignment="1" applyProtection="1">
      <alignment vertical="center"/>
      <protection locked="0"/>
    </xf>
    <xf numFmtId="0" fontId="95" fillId="0" borderId="0" xfId="0" applyFont="1" applyAlignment="1" applyProtection="1">
      <alignment horizontal="right" vertical="center"/>
      <protection locked="0"/>
    </xf>
    <xf numFmtId="0" fontId="99" fillId="0" borderId="0" xfId="0" applyFont="1" applyBorder="1" applyAlignment="1" applyProtection="1">
      <alignment vertical="center"/>
      <protection locked="0"/>
    </xf>
    <xf numFmtId="0" fontId="100" fillId="0" borderId="0" xfId="0" applyFont="1" applyAlignment="1" applyProtection="1">
      <alignment vertical="center"/>
      <protection locked="0"/>
    </xf>
    <xf numFmtId="3" fontId="100" fillId="0" borderId="0" xfId="0" applyNumberFormat="1" applyFont="1" applyAlignment="1" applyProtection="1">
      <alignment vertical="center"/>
      <protection locked="0"/>
    </xf>
    <xf numFmtId="0" fontId="101" fillId="0" borderId="0" xfId="0" applyFont="1" applyFill="1" applyAlignment="1" applyProtection="1">
      <alignment vertical="center"/>
      <protection locked="0"/>
    </xf>
    <xf numFmtId="0" fontId="93" fillId="0" borderId="0" xfId="0" applyFont="1" applyAlignment="1" applyProtection="1">
      <alignment vertical="center"/>
      <protection locked="0"/>
    </xf>
    <xf numFmtId="0" fontId="90" fillId="0" borderId="0" xfId="0" applyFont="1" applyFill="1" applyAlignment="1" applyProtection="1">
      <alignment/>
      <protection locked="0"/>
    </xf>
    <xf numFmtId="0" fontId="92" fillId="0" borderId="0" xfId="0" applyFont="1" applyFill="1" applyAlignment="1" applyProtection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0" fontId="88" fillId="0" borderId="0" xfId="0" applyFont="1" applyFill="1" applyAlignment="1" applyProtection="1">
      <alignment/>
      <protection locked="0"/>
    </xf>
    <xf numFmtId="0" fontId="91" fillId="0" borderId="0" xfId="0" applyFont="1" applyFill="1" applyAlignment="1" applyProtection="1">
      <alignment/>
      <protection locked="0"/>
    </xf>
    <xf numFmtId="0" fontId="98" fillId="0" borderId="0" xfId="0" applyFont="1" applyFill="1" applyAlignment="1" applyProtection="1">
      <alignment/>
      <protection locked="0"/>
    </xf>
    <xf numFmtId="0" fontId="90" fillId="0" borderId="0" xfId="0" applyFont="1" applyFill="1" applyAlignment="1" applyProtection="1">
      <alignment horizontal="center"/>
      <protection locked="0"/>
    </xf>
    <xf numFmtId="0" fontId="94" fillId="0" borderId="0" xfId="0" applyFont="1" applyFill="1" applyAlignment="1" applyProtection="1">
      <alignment horizontal="center"/>
      <protection locked="0"/>
    </xf>
    <xf numFmtId="0" fontId="90" fillId="0" borderId="0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 applyProtection="1">
      <alignment horizontal="left" vertical="top" wrapText="1"/>
      <protection locked="0"/>
    </xf>
    <xf numFmtId="0" fontId="86" fillId="33" borderId="0" xfId="0" applyFont="1" applyFill="1" applyBorder="1" applyAlignment="1" applyProtection="1">
      <alignment vertical="center"/>
      <protection locked="0"/>
    </xf>
    <xf numFmtId="0" fontId="10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3" fillId="0" borderId="0" xfId="0" applyFont="1" applyFill="1" applyBorder="1" applyAlignment="1" applyProtection="1">
      <alignment vertical="center"/>
      <protection locked="0"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15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3" fontId="9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7" xfId="0" applyNumberFormat="1" applyFont="1" applyFill="1" applyBorder="1" applyAlignment="1" applyProtection="1">
      <alignment horizontal="center" vertical="center"/>
      <protection/>
    </xf>
    <xf numFmtId="3" fontId="9" fillId="0" borderId="28" xfId="0" applyNumberFormat="1" applyFont="1" applyFill="1" applyBorder="1" applyAlignment="1" applyProtection="1">
      <alignment horizontal="center" vertical="center"/>
      <protection/>
    </xf>
    <xf numFmtId="3" fontId="9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3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3" fontId="9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8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center" vertical="center" wrapText="1"/>
      <protection locked="0"/>
    </xf>
    <xf numFmtId="3" fontId="9" fillId="0" borderId="39" xfId="0" applyNumberFormat="1" applyFont="1" applyFill="1" applyBorder="1" applyAlignment="1" applyProtection="1">
      <alignment horizontal="center" vertical="center"/>
      <protection locked="0"/>
    </xf>
    <xf numFmtId="3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3" fontId="9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right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13" fillId="0" borderId="41" xfId="0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center" vertical="center"/>
      <protection locked="0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04" fillId="0" borderId="0" xfId="0" applyFont="1" applyAlignment="1" applyProtection="1">
      <alignment vertical="center"/>
      <protection locked="0"/>
    </xf>
    <xf numFmtId="0" fontId="105" fillId="0" borderId="0" xfId="0" applyFont="1" applyAlignment="1" applyProtection="1">
      <alignment vertical="center"/>
      <protection locked="0"/>
    </xf>
    <xf numFmtId="3" fontId="105" fillId="0" borderId="0" xfId="0" applyNumberFormat="1" applyFont="1" applyAlignment="1" applyProtection="1">
      <alignment vertical="center"/>
      <protection locked="0"/>
    </xf>
    <xf numFmtId="0" fontId="104" fillId="0" borderId="0" xfId="0" applyFont="1" applyFill="1" applyAlignment="1" applyProtection="1">
      <alignment vertical="center"/>
      <protection locked="0"/>
    </xf>
    <xf numFmtId="0" fontId="105" fillId="0" borderId="0" xfId="0" applyFont="1" applyAlignment="1" applyProtection="1">
      <alignment vertical="center"/>
      <protection locked="0"/>
    </xf>
    <xf numFmtId="3" fontId="105" fillId="0" borderId="0" xfId="0" applyNumberFormat="1" applyFont="1" applyAlignment="1" applyProtection="1">
      <alignment vertical="center"/>
      <protection locked="0"/>
    </xf>
    <xf numFmtId="0" fontId="105" fillId="0" borderId="0" xfId="0" applyFont="1" applyAlignment="1" applyProtection="1">
      <alignment horizontal="right" vertical="center"/>
      <protection locked="0"/>
    </xf>
    <xf numFmtId="0" fontId="104" fillId="0" borderId="0" xfId="0" applyFont="1" applyBorder="1" applyAlignment="1" applyProtection="1">
      <alignment vertical="center"/>
      <protection locked="0"/>
    </xf>
    <xf numFmtId="3" fontId="105" fillId="0" borderId="0" xfId="0" applyNumberFormat="1" applyFont="1" applyAlignment="1" applyProtection="1">
      <alignment horizontal="right" vertical="center"/>
      <protection locked="0"/>
    </xf>
    <xf numFmtId="3" fontId="104" fillId="0" borderId="0" xfId="0" applyNumberFormat="1" applyFont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13" fillId="34" borderId="41" xfId="0" applyFont="1" applyFill="1" applyBorder="1" applyAlignment="1" applyProtection="1">
      <alignment horizontal="center" vertical="center"/>
      <protection locked="0"/>
    </xf>
    <xf numFmtId="0" fontId="13" fillId="34" borderId="29" xfId="0" applyFont="1" applyFill="1" applyBorder="1" applyAlignment="1" applyProtection="1">
      <alignment horizontal="left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/>
    </xf>
    <xf numFmtId="3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3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43" xfId="0" applyNumberFormat="1" applyFont="1" applyFill="1" applyBorder="1" applyAlignment="1" applyProtection="1">
      <alignment horizontal="center" vertical="center"/>
      <protection/>
    </xf>
    <xf numFmtId="0" fontId="13" fillId="34" borderId="29" xfId="0" applyFont="1" applyFill="1" applyBorder="1" applyAlignment="1" applyProtection="1">
      <alignment horizontal="left" vertical="center" wrapText="1"/>
      <protection locked="0"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42" xfId="42" applyNumberFormat="1" applyFont="1" applyFill="1" applyBorder="1" applyAlignment="1" applyProtection="1">
      <alignment horizontal="center" vertical="center"/>
      <protection locked="0"/>
    </xf>
    <xf numFmtId="0" fontId="10" fillId="34" borderId="41" xfId="42" applyNumberFormat="1" applyFont="1" applyFill="1" applyBorder="1" applyAlignment="1" applyProtection="1">
      <alignment horizontal="center" vertical="center"/>
      <protection/>
    </xf>
    <xf numFmtId="3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29" xfId="42" applyNumberFormat="1" applyFont="1" applyFill="1" applyBorder="1" applyAlignment="1" applyProtection="1">
      <alignment horizontal="center" vertical="center"/>
      <protection/>
    </xf>
    <xf numFmtId="0" fontId="10" fillId="34" borderId="30" xfId="42" applyNumberFormat="1" applyFont="1" applyFill="1" applyBorder="1" applyAlignment="1" applyProtection="1">
      <alignment horizontal="center" vertical="center"/>
      <protection/>
    </xf>
    <xf numFmtId="0" fontId="10" fillId="34" borderId="42" xfId="42" applyNumberFormat="1" applyFont="1" applyFill="1" applyBorder="1" applyAlignment="1" applyProtection="1">
      <alignment horizontal="center" vertical="center"/>
      <protection/>
    </xf>
    <xf numFmtId="0" fontId="10" fillId="34" borderId="39" xfId="42" applyNumberFormat="1" applyFont="1" applyFill="1" applyBorder="1" applyAlignment="1" applyProtection="1">
      <alignment horizontal="center" vertical="center"/>
      <protection/>
    </xf>
    <xf numFmtId="0" fontId="10" fillId="34" borderId="43" xfId="42" applyNumberFormat="1" applyFont="1" applyFill="1" applyBorder="1" applyAlignment="1" applyProtection="1">
      <alignment horizontal="center" vertical="center"/>
      <protection/>
    </xf>
    <xf numFmtId="3" fontId="10" fillId="34" borderId="41" xfId="0" applyNumberFormat="1" applyFont="1" applyFill="1" applyBorder="1" applyAlignment="1" applyProtection="1">
      <alignment horizontal="center" vertical="center"/>
      <protection/>
    </xf>
    <xf numFmtId="0" fontId="12" fillId="35" borderId="23" xfId="0" applyFont="1" applyFill="1" applyBorder="1" applyAlignment="1" applyProtection="1">
      <alignment horizontal="center" vertical="center" wrapText="1"/>
      <protection locked="0"/>
    </xf>
    <xf numFmtId="0" fontId="12" fillId="35" borderId="25" xfId="0" applyFont="1" applyFill="1" applyBorder="1" applyAlignment="1" applyProtection="1">
      <alignment horizontal="center" vertical="center" wrapText="1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3" fontId="10" fillId="34" borderId="41" xfId="42" applyNumberFormat="1" applyFont="1" applyFill="1" applyBorder="1" applyAlignment="1" applyProtection="1">
      <alignment horizontal="center" vertical="center"/>
      <protection/>
    </xf>
    <xf numFmtId="3" fontId="9" fillId="0" borderId="46" xfId="0" applyNumberFormat="1" applyFont="1" applyFill="1" applyBorder="1" applyAlignment="1" applyProtection="1">
      <alignment horizontal="center" vertical="center"/>
      <protection locked="0"/>
    </xf>
    <xf numFmtId="0" fontId="13" fillId="36" borderId="41" xfId="0" applyFont="1" applyFill="1" applyBorder="1" applyAlignment="1" applyProtection="1">
      <alignment horizontal="center" vertical="center"/>
      <protection locked="0"/>
    </xf>
    <xf numFmtId="0" fontId="13" fillId="36" borderId="29" xfId="0" applyFont="1" applyFill="1" applyBorder="1" applyAlignment="1" applyProtection="1">
      <alignment horizontal="left" vertical="center" wrapText="1"/>
      <protection locked="0"/>
    </xf>
    <xf numFmtId="0" fontId="10" fillId="36" borderId="42" xfId="0" applyNumberFormat="1" applyFont="1" applyFill="1" applyBorder="1" applyAlignment="1" applyProtection="1">
      <alignment horizontal="center" vertical="center"/>
      <protection locked="0"/>
    </xf>
    <xf numFmtId="0" fontId="10" fillId="36" borderId="41" xfId="0" applyNumberFormat="1" applyFont="1" applyFill="1" applyBorder="1" applyAlignment="1" applyProtection="1">
      <alignment horizontal="center" vertical="center"/>
      <protection/>
    </xf>
    <xf numFmtId="3" fontId="10" fillId="36" borderId="29" xfId="0" applyNumberFormat="1" applyFont="1" applyFill="1" applyBorder="1" applyAlignment="1" applyProtection="1">
      <alignment horizontal="center" vertical="center"/>
      <protection/>
    </xf>
    <xf numFmtId="3" fontId="10" fillId="36" borderId="30" xfId="0" applyNumberFormat="1" applyFont="1" applyFill="1" applyBorder="1" applyAlignment="1" applyProtection="1">
      <alignment horizontal="center" vertical="center"/>
      <protection/>
    </xf>
    <xf numFmtId="3" fontId="10" fillId="36" borderId="41" xfId="0" applyNumberFormat="1" applyFont="1" applyFill="1" applyBorder="1" applyAlignment="1" applyProtection="1">
      <alignment horizontal="center" vertical="center"/>
      <protection/>
    </xf>
    <xf numFmtId="0" fontId="10" fillId="36" borderId="29" xfId="0" applyNumberFormat="1" applyFont="1" applyFill="1" applyBorder="1" applyAlignment="1" applyProtection="1">
      <alignment horizontal="center" vertical="center"/>
      <protection/>
    </xf>
    <xf numFmtId="0" fontId="10" fillId="36" borderId="42" xfId="0" applyNumberFormat="1" applyFont="1" applyFill="1" applyBorder="1" applyAlignment="1" applyProtection="1">
      <alignment horizontal="center" vertical="center"/>
      <protection/>
    </xf>
    <xf numFmtId="0" fontId="10" fillId="36" borderId="38" xfId="0" applyNumberFormat="1" applyFont="1" applyFill="1" applyBorder="1" applyAlignment="1" applyProtection="1">
      <alignment horizontal="center" vertical="center"/>
      <protection/>
    </xf>
    <xf numFmtId="0" fontId="10" fillId="36" borderId="39" xfId="0" applyNumberFormat="1" applyFont="1" applyFill="1" applyBorder="1" applyAlignment="1" applyProtection="1">
      <alignment horizontal="center" vertical="center"/>
      <protection/>
    </xf>
    <xf numFmtId="0" fontId="10" fillId="36" borderId="43" xfId="0" applyNumberFormat="1" applyFont="1" applyFill="1" applyBorder="1" applyAlignment="1" applyProtection="1">
      <alignment horizontal="center" vertical="center"/>
      <protection/>
    </xf>
    <xf numFmtId="0" fontId="13" fillId="37" borderId="41" xfId="0" applyFont="1" applyFill="1" applyBorder="1" applyAlignment="1" applyProtection="1">
      <alignment horizontal="center" vertical="center"/>
      <protection locked="0"/>
    </xf>
    <xf numFmtId="0" fontId="13" fillId="37" borderId="29" xfId="0" applyFont="1" applyFill="1" applyBorder="1" applyAlignment="1" applyProtection="1">
      <alignment horizontal="left" vertical="center" wrapText="1"/>
      <protection locked="0"/>
    </xf>
    <xf numFmtId="0" fontId="10" fillId="37" borderId="42" xfId="0" applyNumberFormat="1" applyFont="1" applyFill="1" applyBorder="1" applyAlignment="1" applyProtection="1">
      <alignment horizontal="center" vertical="center"/>
      <protection locked="0"/>
    </xf>
    <xf numFmtId="0" fontId="10" fillId="37" borderId="41" xfId="0" applyNumberFormat="1" applyFont="1" applyFill="1" applyBorder="1" applyAlignment="1" applyProtection="1">
      <alignment horizontal="center" vertical="center"/>
      <protection/>
    </xf>
    <xf numFmtId="3" fontId="10" fillId="37" borderId="29" xfId="0" applyNumberFormat="1" applyFont="1" applyFill="1" applyBorder="1" applyAlignment="1" applyProtection="1">
      <alignment horizontal="center" vertical="center"/>
      <protection/>
    </xf>
    <xf numFmtId="3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41" xfId="0" applyNumberFormat="1" applyFont="1" applyFill="1" applyBorder="1" applyAlignment="1" applyProtection="1">
      <alignment horizontal="center" vertical="center"/>
      <protection/>
    </xf>
    <xf numFmtId="0" fontId="10" fillId="37" borderId="29" xfId="0" applyNumberFormat="1" applyFont="1" applyFill="1" applyBorder="1" applyAlignment="1" applyProtection="1">
      <alignment horizontal="center" vertical="center"/>
      <protection/>
    </xf>
    <xf numFmtId="0" fontId="10" fillId="37" borderId="42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14" fillId="37" borderId="47" xfId="0" applyNumberFormat="1" applyFont="1" applyFill="1" applyBorder="1" applyAlignment="1" applyProtection="1">
      <alignment horizontal="center" vertical="center"/>
      <protection/>
    </xf>
    <xf numFmtId="3" fontId="14" fillId="37" borderId="48" xfId="0" applyNumberFormat="1" applyFont="1" applyFill="1" applyBorder="1" applyAlignment="1" applyProtection="1">
      <alignment horizontal="center" vertical="center"/>
      <protection/>
    </xf>
    <xf numFmtId="3" fontId="14" fillId="37" borderId="31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47" xfId="0" applyNumberFormat="1" applyFont="1" applyFill="1" applyBorder="1" applyAlignment="1" applyProtection="1">
      <alignment horizontal="center" vertical="center"/>
      <protection/>
    </xf>
    <xf numFmtId="3" fontId="14" fillId="36" borderId="48" xfId="0" applyNumberFormat="1" applyFont="1" applyFill="1" applyBorder="1" applyAlignment="1" applyProtection="1">
      <alignment horizontal="center" vertical="center"/>
      <protection/>
    </xf>
    <xf numFmtId="3" fontId="14" fillId="36" borderId="31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0" fontId="10" fillId="37" borderId="30" xfId="0" applyNumberFormat="1" applyFont="1" applyFill="1" applyBorder="1" applyAlignment="1" applyProtection="1">
      <alignment horizontal="center" vertical="center"/>
      <protection/>
    </xf>
    <xf numFmtId="3" fontId="10" fillId="37" borderId="38" xfId="0" applyNumberFormat="1" applyFont="1" applyFill="1" applyBorder="1" applyAlignment="1" applyProtection="1">
      <alignment horizontal="center" vertical="center"/>
      <protection/>
    </xf>
    <xf numFmtId="1" fontId="10" fillId="34" borderId="38" xfId="42" applyNumberFormat="1" applyFont="1" applyFill="1" applyBorder="1" applyAlignment="1" applyProtection="1">
      <alignment horizontal="center" vertical="center"/>
      <protection/>
    </xf>
    <xf numFmtId="1" fontId="10" fillId="34" borderId="38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9" xfId="0" applyFont="1" applyFill="1" applyBorder="1" applyAlignment="1" applyProtection="1">
      <alignment horizontal="center" vertical="center" textRotation="90" wrapText="1"/>
      <protection locked="0"/>
    </xf>
    <xf numFmtId="3" fontId="10" fillId="37" borderId="39" xfId="0" applyNumberFormat="1" applyFont="1" applyFill="1" applyBorder="1" applyAlignment="1" applyProtection="1">
      <alignment horizontal="center" vertical="center"/>
      <protection/>
    </xf>
    <xf numFmtId="0" fontId="7" fillId="35" borderId="39" xfId="0" applyFont="1" applyFill="1" applyBorder="1" applyAlignment="1" applyProtection="1">
      <alignment horizontal="center" vertical="center" textRotation="90" wrapText="1"/>
      <protection locked="0"/>
    </xf>
    <xf numFmtId="3" fontId="106" fillId="0" borderId="14" xfId="0" applyNumberFormat="1" applyFont="1" applyFill="1" applyBorder="1" applyAlignment="1" applyProtection="1">
      <alignment horizontal="center" vertical="center"/>
      <protection/>
    </xf>
    <xf numFmtId="3" fontId="106" fillId="0" borderId="14" xfId="0" applyNumberFormat="1" applyFont="1" applyFill="1" applyBorder="1" applyAlignment="1" applyProtection="1">
      <alignment horizontal="center" vertical="center" wrapText="1"/>
      <protection/>
    </xf>
    <xf numFmtId="3" fontId="107" fillId="0" borderId="14" xfId="0" applyNumberFormat="1" applyFont="1" applyFill="1" applyBorder="1" applyAlignment="1" applyProtection="1">
      <alignment horizontal="center" vertical="center"/>
      <protection/>
    </xf>
    <xf numFmtId="3" fontId="106" fillId="0" borderId="11" xfId="0" applyNumberFormat="1" applyFont="1" applyFill="1" applyBorder="1" applyAlignment="1" applyProtection="1">
      <alignment horizontal="center" vertical="center"/>
      <protection locked="0"/>
    </xf>
    <xf numFmtId="3" fontId="106" fillId="0" borderId="16" xfId="0" applyNumberFormat="1" applyFont="1" applyFill="1" applyBorder="1" applyAlignment="1" applyProtection="1">
      <alignment horizontal="center" vertical="center"/>
      <protection locked="0"/>
    </xf>
    <xf numFmtId="3" fontId="106" fillId="0" borderId="17" xfId="0" applyNumberFormat="1" applyFont="1" applyFill="1" applyBorder="1" applyAlignment="1" applyProtection="1">
      <alignment horizontal="center" vertical="center"/>
      <protection locked="0"/>
    </xf>
    <xf numFmtId="3" fontId="108" fillId="0" borderId="15" xfId="0" applyNumberFormat="1" applyFont="1" applyFill="1" applyBorder="1" applyAlignment="1" applyProtection="1">
      <alignment horizontal="center" vertical="center"/>
      <protection/>
    </xf>
    <xf numFmtId="3" fontId="109" fillId="0" borderId="14" xfId="0" applyNumberFormat="1" applyFont="1" applyFill="1" applyBorder="1" applyAlignment="1" applyProtection="1">
      <alignment horizontal="center" vertical="center" wrapText="1"/>
      <protection/>
    </xf>
    <xf numFmtId="3" fontId="109" fillId="0" borderId="14" xfId="0" applyNumberFormat="1" applyFont="1" applyFill="1" applyBorder="1" applyAlignment="1" applyProtection="1">
      <alignment horizontal="center" vertical="center"/>
      <protection/>
    </xf>
    <xf numFmtId="1" fontId="10" fillId="34" borderId="39" xfId="0" applyNumberFormat="1" applyFont="1" applyFill="1" applyBorder="1" applyAlignment="1" applyProtection="1">
      <alignment horizontal="center" vertical="center"/>
      <protection/>
    </xf>
    <xf numFmtId="1" fontId="10" fillId="37" borderId="41" xfId="0" applyNumberFormat="1" applyFont="1" applyFill="1" applyBorder="1" applyAlignment="1" applyProtection="1">
      <alignment horizontal="center" vertical="center"/>
      <protection/>
    </xf>
    <xf numFmtId="1" fontId="10" fillId="36" borderId="38" xfId="0" applyNumberFormat="1" applyFont="1" applyFill="1" applyBorder="1" applyAlignment="1" applyProtection="1">
      <alignment horizontal="center" vertical="center"/>
      <protection/>
    </xf>
    <xf numFmtId="3" fontId="106" fillId="0" borderId="15" xfId="0" applyNumberFormat="1" applyFont="1" applyFill="1" applyBorder="1" applyAlignment="1" applyProtection="1">
      <alignment horizontal="center" vertical="center"/>
      <protection locked="0"/>
    </xf>
    <xf numFmtId="3" fontId="106" fillId="0" borderId="20" xfId="0" applyNumberFormat="1" applyFont="1" applyFill="1" applyBorder="1" applyAlignment="1" applyProtection="1">
      <alignment horizontal="center" vertical="center"/>
      <protection locked="0"/>
    </xf>
    <xf numFmtId="3" fontId="106" fillId="0" borderId="21" xfId="0" applyNumberFormat="1" applyFont="1" applyFill="1" applyBorder="1" applyAlignment="1" applyProtection="1">
      <alignment horizontal="center" vertical="center"/>
      <protection locked="0"/>
    </xf>
    <xf numFmtId="3" fontId="106" fillId="0" borderId="14" xfId="0" applyNumberFormat="1" applyFont="1" applyFill="1" applyBorder="1" applyAlignment="1" applyProtection="1">
      <alignment horizontal="center" vertical="center"/>
      <protection locked="0"/>
    </xf>
    <xf numFmtId="0" fontId="106" fillId="0" borderId="16" xfId="0" applyFont="1" applyFill="1" applyBorder="1" applyAlignment="1" applyProtection="1">
      <alignment horizontal="center" vertical="center"/>
      <protection locked="0"/>
    </xf>
    <xf numFmtId="0" fontId="106" fillId="0" borderId="17" xfId="0" applyFont="1" applyFill="1" applyBorder="1" applyAlignment="1" applyProtection="1">
      <alignment horizontal="center" vertical="center"/>
      <protection locked="0"/>
    </xf>
    <xf numFmtId="0" fontId="106" fillId="0" borderId="12" xfId="0" applyFont="1" applyFill="1" applyBorder="1" applyAlignment="1" applyProtection="1">
      <alignment horizontal="center" vertical="center"/>
      <protection locked="0"/>
    </xf>
    <xf numFmtId="0" fontId="106" fillId="0" borderId="16" xfId="0" applyNumberFormat="1" applyFont="1" applyFill="1" applyBorder="1" applyAlignment="1" applyProtection="1">
      <alignment horizontal="center" vertical="center"/>
      <protection locked="0"/>
    </xf>
    <xf numFmtId="0" fontId="106" fillId="0" borderId="18" xfId="0" applyNumberFormat="1" applyFont="1" applyFill="1" applyBorder="1" applyAlignment="1" applyProtection="1">
      <alignment horizontal="center" vertical="center"/>
      <protection locked="0"/>
    </xf>
    <xf numFmtId="0" fontId="106" fillId="0" borderId="20" xfId="0" applyNumberFormat="1" applyFont="1" applyFill="1" applyBorder="1" applyAlignment="1" applyProtection="1">
      <alignment horizontal="center" vertical="center"/>
      <protection locked="0"/>
    </xf>
    <xf numFmtId="0" fontId="106" fillId="0" borderId="12" xfId="0" applyNumberFormat="1" applyFont="1" applyFill="1" applyBorder="1" applyAlignment="1" applyProtection="1">
      <alignment horizontal="center" vertical="center"/>
      <protection locked="0"/>
    </xf>
    <xf numFmtId="0" fontId="106" fillId="0" borderId="11" xfId="0" applyNumberFormat="1" applyFont="1" applyFill="1" applyBorder="1" applyAlignment="1" applyProtection="1">
      <alignment horizontal="center" vertical="center"/>
      <protection locked="0"/>
    </xf>
    <xf numFmtId="3" fontId="106" fillId="0" borderId="11" xfId="0" applyNumberFormat="1" applyFont="1" applyFill="1" applyBorder="1" applyAlignment="1" applyProtection="1">
      <alignment horizontal="center" vertical="center"/>
      <protection/>
    </xf>
    <xf numFmtId="0" fontId="106" fillId="0" borderId="11" xfId="0" applyFont="1" applyFill="1" applyBorder="1" applyAlignment="1" applyProtection="1">
      <alignment horizontal="center" vertical="center"/>
      <protection locked="0"/>
    </xf>
    <xf numFmtId="3" fontId="106" fillId="0" borderId="20" xfId="0" applyNumberFormat="1" applyFont="1" applyFill="1" applyBorder="1" applyAlignment="1" applyProtection="1">
      <alignment horizontal="center" vertical="center"/>
      <protection/>
    </xf>
    <xf numFmtId="3" fontId="106" fillId="0" borderId="16" xfId="0" applyNumberFormat="1" applyFont="1" applyFill="1" applyBorder="1" applyAlignment="1" applyProtection="1">
      <alignment horizontal="center" vertical="center"/>
      <protection/>
    </xf>
    <xf numFmtId="3" fontId="106" fillId="0" borderId="19" xfId="0" applyNumberFormat="1" applyFont="1" applyFill="1" applyBorder="1" applyAlignment="1" applyProtection="1">
      <alignment horizontal="center" vertical="center"/>
      <protection/>
    </xf>
    <xf numFmtId="3" fontId="14" fillId="37" borderId="49" xfId="0" applyNumberFormat="1" applyFont="1" applyFill="1" applyBorder="1" applyAlignment="1" applyProtection="1">
      <alignment horizontal="center" vertical="center"/>
      <protection/>
    </xf>
    <xf numFmtId="3" fontId="14" fillId="37" borderId="39" xfId="0" applyNumberFormat="1" applyFont="1" applyFill="1" applyBorder="1" applyAlignment="1" applyProtection="1">
      <alignment horizontal="center" vertical="center"/>
      <protection/>
    </xf>
    <xf numFmtId="3" fontId="14" fillId="37" borderId="50" xfId="0" applyNumberFormat="1" applyFont="1" applyFill="1" applyBorder="1" applyAlignment="1" applyProtection="1">
      <alignment horizontal="center" vertical="center"/>
      <protection/>
    </xf>
    <xf numFmtId="3" fontId="14" fillId="37" borderId="43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Fill="1" applyBorder="1" applyAlignment="1" applyProtection="1">
      <alignment horizontal="center" vertical="center"/>
      <protection locked="0"/>
    </xf>
    <xf numFmtId="0" fontId="110" fillId="0" borderId="0" xfId="0" applyFont="1" applyFill="1" applyBorder="1" applyAlignment="1" applyProtection="1">
      <alignment horizontal="center" vertical="center"/>
      <protection locked="0"/>
    </xf>
    <xf numFmtId="3" fontId="17" fillId="0" borderId="51" xfId="0" applyNumberFormat="1" applyFont="1" applyFill="1" applyBorder="1" applyAlignment="1" applyProtection="1">
      <alignment horizontal="right" vertical="center"/>
      <protection locked="0"/>
    </xf>
    <xf numFmtId="3" fontId="17" fillId="0" borderId="52" xfId="0" applyNumberFormat="1" applyFont="1" applyFill="1" applyBorder="1" applyAlignment="1" applyProtection="1">
      <alignment horizontal="right" vertical="center"/>
      <protection locked="0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3" fontId="17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14" fillId="37" borderId="19" xfId="0" applyNumberFormat="1" applyFont="1" applyFill="1" applyBorder="1" applyAlignment="1" applyProtection="1">
      <alignment horizontal="center" vertical="center"/>
      <protection/>
    </xf>
    <xf numFmtId="3" fontId="14" fillId="37" borderId="22" xfId="0" applyNumberFormat="1" applyFont="1" applyFill="1" applyBorder="1" applyAlignment="1" applyProtection="1">
      <alignment horizontal="center" vertical="center"/>
      <protection/>
    </xf>
    <xf numFmtId="3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3" fontId="14" fillId="37" borderId="20" xfId="0" applyNumberFormat="1" applyFont="1" applyFill="1" applyBorder="1" applyAlignment="1" applyProtection="1">
      <alignment horizontal="center" vertical="center"/>
      <protection/>
    </xf>
    <xf numFmtId="3" fontId="14" fillId="37" borderId="23" xfId="0" applyNumberFormat="1" applyFont="1" applyFill="1" applyBorder="1" applyAlignment="1" applyProtection="1">
      <alignment horizontal="center" vertical="center"/>
      <protection/>
    </xf>
    <xf numFmtId="3" fontId="14" fillId="37" borderId="21" xfId="0" applyNumberFormat="1" applyFont="1" applyFill="1" applyBorder="1" applyAlignment="1" applyProtection="1">
      <alignment horizontal="center" vertical="center"/>
      <protection/>
    </xf>
    <xf numFmtId="3" fontId="14" fillId="37" borderId="25" xfId="0" applyNumberFormat="1" applyFont="1" applyFill="1" applyBorder="1" applyAlignment="1" applyProtection="1">
      <alignment horizontal="center" vertical="center"/>
      <protection/>
    </xf>
    <xf numFmtId="0" fontId="14" fillId="37" borderId="22" xfId="0" applyNumberFormat="1" applyFont="1" applyFill="1" applyBorder="1" applyAlignment="1" applyProtection="1">
      <alignment horizontal="center" vertical="center"/>
      <protection/>
    </xf>
    <xf numFmtId="0" fontId="14" fillId="37" borderId="23" xfId="0" applyNumberFormat="1" applyFont="1" applyFill="1" applyBorder="1" applyAlignment="1" applyProtection="1">
      <alignment horizontal="center" vertical="center"/>
      <protection/>
    </xf>
    <xf numFmtId="0" fontId="14" fillId="37" borderId="24" xfId="0" applyNumberFormat="1" applyFont="1" applyFill="1" applyBorder="1" applyAlignment="1" applyProtection="1">
      <alignment horizontal="center" vertical="center"/>
      <protection/>
    </xf>
    <xf numFmtId="0" fontId="12" fillId="37" borderId="54" xfId="0" applyFont="1" applyFill="1" applyBorder="1" applyAlignment="1" applyProtection="1">
      <alignment horizontal="center" vertical="center"/>
      <protection locked="0"/>
    </xf>
    <xf numFmtId="0" fontId="12" fillId="37" borderId="55" xfId="0" applyFont="1" applyFill="1" applyBorder="1" applyAlignment="1" applyProtection="1">
      <alignment horizontal="center" vertical="center"/>
      <protection locked="0"/>
    </xf>
    <xf numFmtId="0" fontId="12" fillId="37" borderId="56" xfId="0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Border="1" applyAlignment="1" applyProtection="1">
      <alignment horizontal="center" vertical="center"/>
      <protection locked="0"/>
    </xf>
    <xf numFmtId="3" fontId="14" fillId="37" borderId="57" xfId="0" applyNumberFormat="1" applyFont="1" applyFill="1" applyBorder="1" applyAlignment="1" applyProtection="1">
      <alignment horizontal="center" vertical="center"/>
      <protection/>
    </xf>
    <xf numFmtId="3" fontId="14" fillId="37" borderId="38" xfId="0" applyNumberFormat="1" applyFont="1" applyFill="1" applyBorder="1" applyAlignment="1" applyProtection="1">
      <alignment horizontal="center" vertical="center"/>
      <protection/>
    </xf>
    <xf numFmtId="3" fontId="14" fillId="36" borderId="21" xfId="0" applyNumberFormat="1" applyFont="1" applyFill="1" applyBorder="1" applyAlignment="1" applyProtection="1">
      <alignment horizontal="center" vertical="center"/>
      <protection/>
    </xf>
    <xf numFmtId="3" fontId="14" fillId="36" borderId="25" xfId="0" applyNumberFormat="1" applyFont="1" applyFill="1" applyBorder="1" applyAlignment="1" applyProtection="1">
      <alignment horizontal="center" vertical="center"/>
      <protection/>
    </xf>
    <xf numFmtId="3" fontId="14" fillId="36" borderId="26" xfId="0" applyNumberFormat="1" applyFont="1" applyFill="1" applyBorder="1" applyAlignment="1" applyProtection="1">
      <alignment horizontal="center" vertical="center"/>
      <protection/>
    </xf>
    <xf numFmtId="3" fontId="14" fillId="36" borderId="27" xfId="0" applyNumberFormat="1" applyFont="1" applyFill="1" applyBorder="1" applyAlignment="1" applyProtection="1">
      <alignment horizontal="center" vertical="center"/>
      <protection/>
    </xf>
    <xf numFmtId="3" fontId="14" fillId="36" borderId="28" xfId="0" applyNumberFormat="1" applyFont="1" applyFill="1" applyBorder="1" applyAlignment="1" applyProtection="1">
      <alignment horizontal="center" vertical="center"/>
      <protection/>
    </xf>
    <xf numFmtId="0" fontId="14" fillId="36" borderId="26" xfId="0" applyNumberFormat="1" applyFont="1" applyFill="1" applyBorder="1" applyAlignment="1" applyProtection="1">
      <alignment horizontal="center" vertical="center"/>
      <protection/>
    </xf>
    <xf numFmtId="0" fontId="14" fillId="36" borderId="27" xfId="0" applyNumberFormat="1" applyFont="1" applyFill="1" applyBorder="1" applyAlignment="1" applyProtection="1">
      <alignment horizontal="center" vertical="center"/>
      <protection/>
    </xf>
    <xf numFmtId="0" fontId="14" fillId="36" borderId="37" xfId="0" applyNumberFormat="1" applyFont="1" applyFill="1" applyBorder="1" applyAlignment="1" applyProtection="1">
      <alignment horizontal="center" vertical="center"/>
      <protection/>
    </xf>
    <xf numFmtId="3" fontId="14" fillId="36" borderId="20" xfId="0" applyNumberFormat="1" applyFont="1" applyFill="1" applyBorder="1" applyAlignment="1" applyProtection="1">
      <alignment horizontal="center" vertical="center"/>
      <protection/>
    </xf>
    <xf numFmtId="3" fontId="14" fillId="36" borderId="23" xfId="0" applyNumberFormat="1" applyFont="1" applyFill="1" applyBorder="1" applyAlignment="1" applyProtection="1">
      <alignment horizontal="center" vertical="center"/>
      <protection/>
    </xf>
    <xf numFmtId="3" fontId="14" fillId="36" borderId="50" xfId="0" applyNumberFormat="1" applyFont="1" applyFill="1" applyBorder="1" applyAlignment="1" applyProtection="1">
      <alignment horizontal="center" vertical="center"/>
      <protection/>
    </xf>
    <xf numFmtId="3" fontId="14" fillId="36" borderId="46" xfId="0" applyNumberFormat="1" applyFont="1" applyFill="1" applyBorder="1" applyAlignment="1" applyProtection="1">
      <alignment horizontal="center" vertical="center"/>
      <protection/>
    </xf>
    <xf numFmtId="3" fontId="14" fillId="36" borderId="19" xfId="0" applyNumberFormat="1" applyFont="1" applyFill="1" applyBorder="1" applyAlignment="1" applyProtection="1">
      <alignment horizontal="center" vertical="center"/>
      <protection/>
    </xf>
    <xf numFmtId="3" fontId="14" fillId="36" borderId="22" xfId="0" applyNumberFormat="1" applyFont="1" applyFill="1" applyBorder="1" applyAlignment="1" applyProtection="1">
      <alignment horizontal="center" vertical="center"/>
      <protection/>
    </xf>
    <xf numFmtId="0" fontId="13" fillId="35" borderId="23" xfId="0" applyFont="1" applyFill="1" applyBorder="1" applyAlignment="1">
      <alignment horizontal="center" vertical="center" textRotation="90"/>
    </xf>
    <xf numFmtId="0" fontId="0" fillId="35" borderId="14" xfId="0" applyFont="1" applyFill="1" applyBorder="1" applyAlignment="1">
      <alignment/>
    </xf>
    <xf numFmtId="0" fontId="10" fillId="35" borderId="49" xfId="0" applyFont="1" applyFill="1" applyBorder="1" applyAlignment="1" applyProtection="1">
      <alignment horizontal="center" vertical="center" textRotation="90" wrapText="1"/>
      <protection locked="0"/>
    </xf>
    <xf numFmtId="0" fontId="10" fillId="35" borderId="36" xfId="0" applyFont="1" applyFill="1" applyBorder="1" applyAlignment="1" applyProtection="1">
      <alignment horizontal="center" vertical="center" textRotation="90" wrapText="1"/>
      <protection locked="0"/>
    </xf>
    <xf numFmtId="0" fontId="12" fillId="36" borderId="54" xfId="0" applyFont="1" applyFill="1" applyBorder="1" applyAlignment="1" applyProtection="1">
      <alignment horizontal="center" vertical="center"/>
      <protection locked="0"/>
    </xf>
    <xf numFmtId="0" fontId="12" fillId="36" borderId="55" xfId="0" applyFont="1" applyFill="1" applyBorder="1" applyAlignment="1" applyProtection="1">
      <alignment horizontal="center" vertical="center"/>
      <protection locked="0"/>
    </xf>
    <xf numFmtId="0" fontId="12" fillId="36" borderId="58" xfId="0" applyFont="1" applyFill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 horizontal="center" vertical="center"/>
      <protection locked="0"/>
    </xf>
    <xf numFmtId="3" fontId="14" fillId="36" borderId="57" xfId="0" applyNumberFormat="1" applyFont="1" applyFill="1" applyBorder="1" applyAlignment="1" applyProtection="1">
      <alignment horizontal="center" vertical="center"/>
      <protection/>
    </xf>
    <xf numFmtId="3" fontId="14" fillId="36" borderId="44" xfId="0" applyNumberFormat="1" applyFont="1" applyFill="1" applyBorder="1" applyAlignment="1" applyProtection="1">
      <alignment horizontal="center" vertical="center"/>
      <protection/>
    </xf>
    <xf numFmtId="3" fontId="14" fillId="36" borderId="49" xfId="0" applyNumberFormat="1" applyFont="1" applyFill="1" applyBorder="1" applyAlignment="1" applyProtection="1">
      <alignment horizontal="center" vertical="center"/>
      <protection/>
    </xf>
    <xf numFmtId="3" fontId="14" fillId="36" borderId="36" xfId="0" applyNumberFormat="1" applyFont="1" applyFill="1" applyBorder="1" applyAlignment="1" applyProtection="1">
      <alignment horizontal="center" vertical="center"/>
      <protection/>
    </xf>
    <xf numFmtId="0" fontId="14" fillId="35" borderId="21" xfId="0" applyFont="1" applyFill="1" applyBorder="1" applyAlignment="1" applyProtection="1">
      <alignment horizontal="center" vertical="center"/>
      <protection locked="0"/>
    </xf>
    <xf numFmtId="0" fontId="14" fillId="35" borderId="28" xfId="0" applyFont="1" applyFill="1" applyBorder="1" applyAlignment="1" applyProtection="1">
      <alignment horizontal="center" vertical="center"/>
      <protection locked="0"/>
    </xf>
    <xf numFmtId="0" fontId="10" fillId="35" borderId="57" xfId="0" applyFont="1" applyFill="1" applyBorder="1" applyAlignment="1" applyProtection="1">
      <alignment horizontal="center" vertical="center" textRotation="90"/>
      <protection locked="0"/>
    </xf>
    <xf numFmtId="0" fontId="10" fillId="35" borderId="44" xfId="0" applyFont="1" applyFill="1" applyBorder="1" applyAlignment="1" applyProtection="1">
      <alignment horizontal="center" vertical="center" textRotation="90"/>
      <protection locked="0"/>
    </xf>
    <xf numFmtId="0" fontId="10" fillId="35" borderId="49" xfId="0" applyFont="1" applyFill="1" applyBorder="1" applyAlignment="1" applyProtection="1">
      <alignment horizontal="center" vertical="center" textRotation="90"/>
      <protection locked="0"/>
    </xf>
    <xf numFmtId="0" fontId="10" fillId="35" borderId="36" xfId="0" applyFont="1" applyFill="1" applyBorder="1" applyAlignment="1" applyProtection="1">
      <alignment horizontal="center" vertical="center" textRotation="90"/>
      <protection locked="0"/>
    </xf>
    <xf numFmtId="0" fontId="14" fillId="35" borderId="57" xfId="0" applyFont="1" applyFill="1" applyBorder="1" applyAlignment="1" applyProtection="1">
      <alignment horizontal="center" vertical="center"/>
      <protection locked="0"/>
    </xf>
    <xf numFmtId="0" fontId="14" fillId="35" borderId="49" xfId="0" applyFont="1" applyFill="1" applyBorder="1" applyAlignment="1" applyProtection="1">
      <alignment horizontal="center" vertical="center"/>
      <protection locked="0"/>
    </xf>
    <xf numFmtId="0" fontId="14" fillId="35" borderId="50" xfId="0" applyFont="1" applyFill="1" applyBorder="1" applyAlignment="1" applyProtection="1">
      <alignment horizontal="center" vertical="center"/>
      <protection locked="0"/>
    </xf>
    <xf numFmtId="0" fontId="12" fillId="35" borderId="54" xfId="0" applyFont="1" applyFill="1" applyBorder="1" applyAlignment="1" applyProtection="1">
      <alignment horizontal="center" vertical="center"/>
      <protection locked="0"/>
    </xf>
    <xf numFmtId="0" fontId="12" fillId="35" borderId="55" xfId="0" applyFont="1" applyFill="1" applyBorder="1" applyAlignment="1" applyProtection="1">
      <alignment horizontal="center" vertical="center"/>
      <protection locked="0"/>
    </xf>
    <xf numFmtId="0" fontId="12" fillId="35" borderId="59" xfId="0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/>
      <protection locked="0"/>
    </xf>
    <xf numFmtId="0" fontId="10" fillId="35" borderId="21" xfId="0" applyFont="1" applyFill="1" applyBorder="1" applyAlignment="1" applyProtection="1">
      <alignment horizontal="center" vertical="center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14" fillId="35" borderId="26" xfId="0" applyFont="1" applyFill="1" applyBorder="1" applyAlignment="1" applyProtection="1">
      <alignment horizontal="center" vertical="center"/>
      <protection locked="0"/>
    </xf>
    <xf numFmtId="0" fontId="14" fillId="35" borderId="20" xfId="0" applyFont="1" applyFill="1" applyBorder="1" applyAlignment="1" applyProtection="1">
      <alignment horizontal="center" vertical="center"/>
      <protection locked="0"/>
    </xf>
    <xf numFmtId="0" fontId="14" fillId="35" borderId="27" xfId="0" applyFont="1" applyFill="1" applyBorder="1" applyAlignment="1" applyProtection="1">
      <alignment horizontal="center" vertical="center"/>
      <protection locked="0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/>
      <protection locked="0"/>
    </xf>
    <xf numFmtId="0" fontId="13" fillId="35" borderId="39" xfId="0" applyFont="1" applyFill="1" applyBorder="1" applyAlignment="1" applyProtection="1">
      <alignment horizontal="center" vertical="center" textRotation="90"/>
      <protection locked="0"/>
    </xf>
    <xf numFmtId="0" fontId="13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5" borderId="60" xfId="0" applyFont="1" applyFill="1" applyBorder="1" applyAlignment="1" applyProtection="1">
      <alignment horizontal="center" vertical="center"/>
      <protection locked="0"/>
    </xf>
    <xf numFmtId="0" fontId="111" fillId="0" borderId="0" xfId="0" applyFont="1" applyFill="1" applyBorder="1" applyAlignment="1" applyProtection="1">
      <alignment horizontal="left" vertical="top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vertical="center"/>
      <protection locked="0"/>
    </xf>
    <xf numFmtId="0" fontId="13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1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2" xfId="0" applyFont="1" applyFill="1" applyBorder="1" applyAlignment="1" applyProtection="1">
      <alignment horizontal="center" vertical="center" textRotation="90" wrapText="1"/>
      <protection locked="0"/>
    </xf>
    <xf numFmtId="0" fontId="12" fillId="35" borderId="61" xfId="0" applyFont="1" applyFill="1" applyBorder="1" applyAlignment="1" applyProtection="1">
      <alignment horizontal="center" vertical="center"/>
      <protection locked="0"/>
    </xf>
    <xf numFmtId="0" fontId="13" fillId="35" borderId="16" xfId="0" applyFont="1" applyFill="1" applyBorder="1" applyAlignment="1" applyProtection="1">
      <alignment horizontal="center" vertical="center" textRotation="90" wrapText="1"/>
      <protection locked="0"/>
    </xf>
    <xf numFmtId="3" fontId="106" fillId="0" borderId="27" xfId="0" applyNumberFormat="1" applyFont="1" applyFill="1" applyBorder="1" applyAlignment="1" applyProtection="1">
      <alignment horizontal="center" vertical="center"/>
      <protection locked="0"/>
    </xf>
    <xf numFmtId="3" fontId="106" fillId="0" borderId="2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8"/>
  <sheetViews>
    <sheetView tabSelected="1" view="pageBreakPreview" zoomScale="29" zoomScaleNormal="25" zoomScaleSheetLayoutView="29" zoomScalePageLayoutView="0" workbookViewId="0" topLeftCell="A1">
      <pane ySplit="9" topLeftCell="A61" activePane="bottomLeft" state="frozen"/>
      <selection pane="topLeft" activeCell="A1" sqref="A1"/>
      <selection pane="bottomLeft" activeCell="F75" sqref="F75:G76"/>
    </sheetView>
  </sheetViews>
  <sheetFormatPr defaultColWidth="9.00390625" defaultRowHeight="12.75"/>
  <cols>
    <col min="1" max="1" width="16.125" style="38" customWidth="1"/>
    <col min="2" max="2" width="186.875" style="30" customWidth="1"/>
    <col min="3" max="3" width="25.125" style="36" customWidth="1"/>
    <col min="4" max="4" width="18.625" style="37" customWidth="1"/>
    <col min="5" max="6" width="20.625" style="30" customWidth="1"/>
    <col min="7" max="7" width="16.625" style="30" customWidth="1"/>
    <col min="8" max="11" width="20.125" style="30" customWidth="1"/>
    <col min="12" max="12" width="16.625" style="30" customWidth="1"/>
    <col min="13" max="13" width="20.625" style="30" customWidth="1"/>
    <col min="14" max="29" width="16.625" style="33" customWidth="1"/>
    <col min="30" max="33" width="16.625" style="38" customWidth="1"/>
    <col min="34" max="35" width="16.625" style="39" customWidth="1"/>
    <col min="36" max="37" width="16.625" style="8" customWidth="1"/>
    <col min="38" max="38" width="8.875" style="8" customWidth="1"/>
    <col min="39" max="16384" width="8.875" style="8" customWidth="1"/>
  </cols>
  <sheetData>
    <row r="1" spans="1:37" s="1" customFormat="1" ht="75" customHeight="1">
      <c r="A1" s="326" t="s">
        <v>132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</row>
    <row r="2" spans="1:37" s="1" customFormat="1" ht="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s="44" customFormat="1" ht="48.75" customHeight="1">
      <c r="A3" s="42" t="s">
        <v>58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s="44" customFormat="1" ht="48.75" customHeight="1">
      <c r="A4" s="42" t="s">
        <v>54</v>
      </c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5" customFormat="1" ht="53.25" customHeight="1" thickBot="1">
      <c r="A6" s="327" t="s">
        <v>10</v>
      </c>
      <c r="B6" s="330" t="s">
        <v>11</v>
      </c>
      <c r="C6" s="334" t="s">
        <v>42</v>
      </c>
      <c r="D6" s="337" t="s">
        <v>40</v>
      </c>
      <c r="E6" s="317" t="s">
        <v>26</v>
      </c>
      <c r="F6" s="317"/>
      <c r="G6" s="317"/>
      <c r="H6" s="317"/>
      <c r="I6" s="317"/>
      <c r="J6" s="317"/>
      <c r="K6" s="317"/>
      <c r="L6" s="317"/>
      <c r="M6" s="300"/>
      <c r="N6" s="325" t="s">
        <v>27</v>
      </c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40" t="s">
        <v>32</v>
      </c>
      <c r="AE6" s="310"/>
      <c r="AF6" s="310"/>
      <c r="AG6" s="310"/>
      <c r="AH6" s="310"/>
      <c r="AI6" s="310"/>
      <c r="AJ6" s="310"/>
      <c r="AK6" s="311"/>
    </row>
    <row r="7" spans="1:37" s="5" customFormat="1" ht="53.25" customHeight="1" thickBot="1">
      <c r="A7" s="328"/>
      <c r="B7" s="331"/>
      <c r="C7" s="335"/>
      <c r="D7" s="338"/>
      <c r="E7" s="341" t="s">
        <v>35</v>
      </c>
      <c r="F7" s="319" t="s">
        <v>41</v>
      </c>
      <c r="G7" s="321" t="s">
        <v>31</v>
      </c>
      <c r="H7" s="319" t="s">
        <v>45</v>
      </c>
      <c r="I7" s="210"/>
      <c r="J7" s="210"/>
      <c r="K7" s="210"/>
      <c r="L7" s="319" t="s">
        <v>38</v>
      </c>
      <c r="M7" s="323" t="s">
        <v>36</v>
      </c>
      <c r="N7" s="325" t="s">
        <v>3</v>
      </c>
      <c r="O7" s="307"/>
      <c r="P7" s="307"/>
      <c r="Q7" s="307"/>
      <c r="R7" s="307"/>
      <c r="S7" s="307"/>
      <c r="T7" s="307"/>
      <c r="U7" s="308"/>
      <c r="V7" s="306" t="s">
        <v>25</v>
      </c>
      <c r="W7" s="307"/>
      <c r="X7" s="307"/>
      <c r="Y7" s="307"/>
      <c r="Z7" s="307"/>
      <c r="AA7" s="307"/>
      <c r="AB7" s="307"/>
      <c r="AC7" s="308"/>
      <c r="AD7" s="309" t="s">
        <v>33</v>
      </c>
      <c r="AE7" s="310"/>
      <c r="AF7" s="310"/>
      <c r="AG7" s="311"/>
      <c r="AH7" s="309" t="s">
        <v>34</v>
      </c>
      <c r="AI7" s="310"/>
      <c r="AJ7" s="310"/>
      <c r="AK7" s="311"/>
    </row>
    <row r="8" spans="1:40" s="5" customFormat="1" ht="52.5" customHeight="1">
      <c r="A8" s="328"/>
      <c r="B8" s="332"/>
      <c r="C8" s="335"/>
      <c r="D8" s="338"/>
      <c r="E8" s="341"/>
      <c r="F8" s="320"/>
      <c r="G8" s="322"/>
      <c r="H8" s="320"/>
      <c r="I8" s="211"/>
      <c r="J8" s="211"/>
      <c r="K8" s="211"/>
      <c r="L8" s="320"/>
      <c r="M8" s="323"/>
      <c r="N8" s="312" t="s">
        <v>13</v>
      </c>
      <c r="O8" s="313"/>
      <c r="P8" s="313"/>
      <c r="Q8" s="314"/>
      <c r="R8" s="312" t="s">
        <v>113</v>
      </c>
      <c r="S8" s="313"/>
      <c r="T8" s="313"/>
      <c r="U8" s="314"/>
      <c r="V8" s="312" t="s">
        <v>114</v>
      </c>
      <c r="W8" s="313"/>
      <c r="X8" s="313"/>
      <c r="Y8" s="314"/>
      <c r="Z8" s="312" t="s">
        <v>115</v>
      </c>
      <c r="AA8" s="313"/>
      <c r="AB8" s="313"/>
      <c r="AC8" s="314"/>
      <c r="AD8" s="315" t="s">
        <v>0</v>
      </c>
      <c r="AE8" s="317" t="s">
        <v>1</v>
      </c>
      <c r="AF8" s="317" t="s">
        <v>2</v>
      </c>
      <c r="AG8" s="300" t="s">
        <v>21</v>
      </c>
      <c r="AH8" s="302" t="s">
        <v>29</v>
      </c>
      <c r="AI8" s="290" t="s">
        <v>116</v>
      </c>
      <c r="AJ8" s="304" t="s">
        <v>30</v>
      </c>
      <c r="AK8" s="288" t="s">
        <v>131</v>
      </c>
      <c r="AN8" s="41"/>
    </row>
    <row r="9" spans="1:37" s="5" customFormat="1" ht="253.5" customHeight="1" thickBot="1">
      <c r="A9" s="329"/>
      <c r="B9" s="333"/>
      <c r="C9" s="336"/>
      <c r="D9" s="339"/>
      <c r="E9" s="319"/>
      <c r="F9" s="320"/>
      <c r="G9" s="322"/>
      <c r="H9" s="320"/>
      <c r="I9" s="213" t="s">
        <v>126</v>
      </c>
      <c r="J9" s="213" t="s">
        <v>124</v>
      </c>
      <c r="K9" s="213" t="s">
        <v>125</v>
      </c>
      <c r="L9" s="320"/>
      <c r="M9" s="324"/>
      <c r="N9" s="168" t="s">
        <v>19</v>
      </c>
      <c r="O9" s="166" t="s">
        <v>20</v>
      </c>
      <c r="P9" s="166" t="s">
        <v>39</v>
      </c>
      <c r="Q9" s="167" t="s">
        <v>28</v>
      </c>
      <c r="R9" s="168" t="s">
        <v>19</v>
      </c>
      <c r="S9" s="166" t="s">
        <v>20</v>
      </c>
      <c r="T9" s="166" t="s">
        <v>39</v>
      </c>
      <c r="U9" s="167" t="s">
        <v>28</v>
      </c>
      <c r="V9" s="168" t="s">
        <v>19</v>
      </c>
      <c r="W9" s="166" t="s">
        <v>20</v>
      </c>
      <c r="X9" s="166" t="s">
        <v>39</v>
      </c>
      <c r="Y9" s="167" t="s">
        <v>28</v>
      </c>
      <c r="Z9" s="168" t="s">
        <v>19</v>
      </c>
      <c r="AA9" s="166" t="s">
        <v>20</v>
      </c>
      <c r="AB9" s="166" t="s">
        <v>39</v>
      </c>
      <c r="AC9" s="167" t="s">
        <v>28</v>
      </c>
      <c r="AD9" s="316"/>
      <c r="AE9" s="318"/>
      <c r="AF9" s="318"/>
      <c r="AG9" s="301"/>
      <c r="AH9" s="303"/>
      <c r="AI9" s="291"/>
      <c r="AJ9" s="305"/>
      <c r="AK9" s="289"/>
    </row>
    <row r="10" spans="1:37" s="6" customFormat="1" ht="43.5" customHeight="1" thickBot="1">
      <c r="A10" s="141" t="s">
        <v>12</v>
      </c>
      <c r="B10" s="142" t="s">
        <v>22</v>
      </c>
      <c r="C10" s="143"/>
      <c r="D10" s="144">
        <f aca="true" t="shared" si="0" ref="D10:N10">SUM(D11:D14)</f>
        <v>8</v>
      </c>
      <c r="E10" s="145">
        <f t="shared" si="0"/>
        <v>230</v>
      </c>
      <c r="F10" s="145">
        <f t="shared" si="0"/>
        <v>170</v>
      </c>
      <c r="G10" s="146">
        <f t="shared" si="0"/>
        <v>0</v>
      </c>
      <c r="H10" s="146">
        <f t="shared" si="0"/>
        <v>135</v>
      </c>
      <c r="I10" s="146">
        <f t="shared" si="0"/>
        <v>0</v>
      </c>
      <c r="J10" s="146">
        <f t="shared" si="0"/>
        <v>105</v>
      </c>
      <c r="K10" s="146">
        <f t="shared" si="0"/>
        <v>30</v>
      </c>
      <c r="L10" s="146">
        <f t="shared" si="0"/>
        <v>35</v>
      </c>
      <c r="M10" s="147">
        <f t="shared" si="0"/>
        <v>60</v>
      </c>
      <c r="N10" s="165">
        <f t="shared" si="0"/>
        <v>0</v>
      </c>
      <c r="O10" s="146">
        <f aca="true" t="shared" si="1" ref="O10:AG10">SUM(O11:O14)</f>
        <v>30</v>
      </c>
      <c r="P10" s="146">
        <f t="shared" si="1"/>
        <v>10</v>
      </c>
      <c r="Q10" s="148">
        <f t="shared" si="1"/>
        <v>10</v>
      </c>
      <c r="R10" s="149">
        <f t="shared" si="1"/>
        <v>0</v>
      </c>
      <c r="S10" s="146">
        <f t="shared" si="1"/>
        <v>15</v>
      </c>
      <c r="T10" s="146">
        <f t="shared" si="1"/>
        <v>0</v>
      </c>
      <c r="U10" s="148">
        <f t="shared" si="1"/>
        <v>10</v>
      </c>
      <c r="V10" s="149">
        <f t="shared" si="1"/>
        <v>0</v>
      </c>
      <c r="W10" s="146">
        <f t="shared" si="1"/>
        <v>60</v>
      </c>
      <c r="X10" s="146">
        <f t="shared" si="1"/>
        <v>10</v>
      </c>
      <c r="Y10" s="148">
        <f t="shared" si="1"/>
        <v>10</v>
      </c>
      <c r="Z10" s="149">
        <f t="shared" si="1"/>
        <v>0</v>
      </c>
      <c r="AA10" s="146">
        <f t="shared" si="1"/>
        <v>30</v>
      </c>
      <c r="AB10" s="146">
        <f t="shared" si="1"/>
        <v>15</v>
      </c>
      <c r="AC10" s="148">
        <f t="shared" si="1"/>
        <v>30</v>
      </c>
      <c r="AD10" s="150">
        <f t="shared" si="1"/>
        <v>2</v>
      </c>
      <c r="AE10" s="151">
        <f t="shared" si="1"/>
        <v>1</v>
      </c>
      <c r="AF10" s="151">
        <f t="shared" si="1"/>
        <v>2</v>
      </c>
      <c r="AG10" s="152">
        <f t="shared" si="1"/>
        <v>3</v>
      </c>
      <c r="AH10" s="205">
        <f>SUM(AH11:AH14)</f>
        <v>6.6</v>
      </c>
      <c r="AI10" s="153">
        <f>SUM(AI11:AI14)</f>
        <v>0</v>
      </c>
      <c r="AJ10" s="153">
        <f>SUM(AJ11:AJ14)</f>
        <v>5</v>
      </c>
      <c r="AK10" s="154">
        <f>SUM(AK11:AK14)</f>
        <v>1</v>
      </c>
    </row>
    <row r="11" spans="1:37" s="5" customFormat="1" ht="36" customHeight="1">
      <c r="A11" s="62" t="s">
        <v>9</v>
      </c>
      <c r="B11" s="63" t="s">
        <v>74</v>
      </c>
      <c r="C11" s="64" t="s">
        <v>130</v>
      </c>
      <c r="D11" s="48">
        <f>SUM(AD11:AG11)</f>
        <v>0</v>
      </c>
      <c r="E11" s="49">
        <f>SUM(F11,M11)</f>
        <v>30</v>
      </c>
      <c r="F11" s="49">
        <f>SUM(G11:H11,L11)</f>
        <v>30</v>
      </c>
      <c r="G11" s="50">
        <f aca="true" t="shared" si="2" ref="G11:H14">SUM(N11+R11+V11+Z11)</f>
        <v>0</v>
      </c>
      <c r="H11" s="51">
        <f t="shared" si="2"/>
        <v>30</v>
      </c>
      <c r="I11" s="51"/>
      <c r="J11" s="51">
        <v>30</v>
      </c>
      <c r="K11" s="51"/>
      <c r="L11" s="50">
        <f aca="true" t="shared" si="3" ref="L11:M14">SUM(P11+T11+X11+AB11)</f>
        <v>0</v>
      </c>
      <c r="M11" s="52">
        <f t="shared" si="3"/>
        <v>0</v>
      </c>
      <c r="N11" s="67"/>
      <c r="O11" s="65"/>
      <c r="P11" s="65"/>
      <c r="Q11" s="66"/>
      <c r="R11" s="67"/>
      <c r="S11" s="65"/>
      <c r="T11" s="65"/>
      <c r="U11" s="66"/>
      <c r="V11" s="67"/>
      <c r="W11" s="65">
        <v>30</v>
      </c>
      <c r="X11" s="65"/>
      <c r="Y11" s="66"/>
      <c r="Z11" s="67"/>
      <c r="AA11" s="65"/>
      <c r="AB11" s="65"/>
      <c r="AC11" s="66"/>
      <c r="AD11" s="68"/>
      <c r="AE11" s="69"/>
      <c r="AF11" s="69">
        <v>0</v>
      </c>
      <c r="AG11" s="70"/>
      <c r="AH11" s="71">
        <v>1</v>
      </c>
      <c r="AI11" s="73"/>
      <c r="AJ11" s="73">
        <v>0</v>
      </c>
      <c r="AK11" s="74"/>
    </row>
    <row r="12" spans="1:37" s="5" customFormat="1" ht="36" customHeight="1">
      <c r="A12" s="46" t="s">
        <v>8</v>
      </c>
      <c r="B12" s="75" t="s">
        <v>133</v>
      </c>
      <c r="C12" s="47" t="s">
        <v>120</v>
      </c>
      <c r="D12" s="48">
        <f>SUM(AD12:AG12)</f>
        <v>5</v>
      </c>
      <c r="E12" s="49">
        <f>SUM(F12,M12)</f>
        <v>125</v>
      </c>
      <c r="F12" s="49">
        <f>SUM(G12:H12,L12)</f>
        <v>85</v>
      </c>
      <c r="G12" s="50">
        <f t="shared" si="2"/>
        <v>0</v>
      </c>
      <c r="H12" s="51">
        <f t="shared" si="2"/>
        <v>60</v>
      </c>
      <c r="I12" s="51"/>
      <c r="J12" s="51">
        <v>60</v>
      </c>
      <c r="K12" s="51"/>
      <c r="L12" s="50">
        <f>SUM(P12+T12+X12+AB12)</f>
        <v>25</v>
      </c>
      <c r="M12" s="52">
        <f>SUM(Q12+U12+Y12+AC12)</f>
        <v>40</v>
      </c>
      <c r="N12" s="55"/>
      <c r="O12" s="53"/>
      <c r="P12" s="53"/>
      <c r="Q12" s="54"/>
      <c r="R12" s="55"/>
      <c r="S12" s="53"/>
      <c r="T12" s="53"/>
      <c r="U12" s="54"/>
      <c r="V12" s="55"/>
      <c r="W12" s="53">
        <v>30</v>
      </c>
      <c r="X12" s="218">
        <v>10</v>
      </c>
      <c r="Y12" s="219">
        <v>10</v>
      </c>
      <c r="Z12" s="55"/>
      <c r="AA12" s="53">
        <v>30</v>
      </c>
      <c r="AB12" s="218">
        <v>15</v>
      </c>
      <c r="AC12" s="219">
        <v>30</v>
      </c>
      <c r="AD12" s="56"/>
      <c r="AE12" s="57"/>
      <c r="AF12" s="57">
        <v>2</v>
      </c>
      <c r="AG12" s="58">
        <v>3</v>
      </c>
      <c r="AH12" s="59">
        <f>F12/25</f>
        <v>3.4</v>
      </c>
      <c r="AI12" s="60"/>
      <c r="AJ12" s="218">
        <v>5</v>
      </c>
      <c r="AK12" s="54"/>
    </row>
    <row r="13" spans="1:37" s="5" customFormat="1" ht="36" customHeight="1">
      <c r="A13" s="46" t="s">
        <v>7</v>
      </c>
      <c r="B13" s="75" t="s">
        <v>55</v>
      </c>
      <c r="C13" s="47" t="s">
        <v>119</v>
      </c>
      <c r="D13" s="48">
        <f>SUM(AD13:AG13)</f>
        <v>2</v>
      </c>
      <c r="E13" s="49">
        <f>SUM(F13,M13)</f>
        <v>50</v>
      </c>
      <c r="F13" s="49">
        <f>SUM(G13:H13,L13)</f>
        <v>40</v>
      </c>
      <c r="G13" s="50">
        <f t="shared" si="2"/>
        <v>0</v>
      </c>
      <c r="H13" s="51">
        <f t="shared" si="2"/>
        <v>30</v>
      </c>
      <c r="I13" s="51"/>
      <c r="J13" s="51"/>
      <c r="K13" s="51">
        <v>30</v>
      </c>
      <c r="L13" s="50">
        <f t="shared" si="3"/>
        <v>10</v>
      </c>
      <c r="M13" s="52">
        <f t="shared" si="3"/>
        <v>10</v>
      </c>
      <c r="N13" s="55"/>
      <c r="O13" s="218">
        <v>30</v>
      </c>
      <c r="P13" s="218">
        <v>10</v>
      </c>
      <c r="Q13" s="219">
        <v>10</v>
      </c>
      <c r="R13" s="55"/>
      <c r="S13" s="53"/>
      <c r="T13" s="53"/>
      <c r="U13" s="54"/>
      <c r="V13" s="55"/>
      <c r="W13" s="53"/>
      <c r="X13" s="53"/>
      <c r="Y13" s="54"/>
      <c r="Z13" s="55"/>
      <c r="AA13" s="53"/>
      <c r="AB13" s="53"/>
      <c r="AC13" s="54"/>
      <c r="AD13" s="56">
        <v>2</v>
      </c>
      <c r="AE13" s="57"/>
      <c r="AF13" s="57"/>
      <c r="AG13" s="58"/>
      <c r="AH13" s="59">
        <f>F13/25</f>
        <v>1.6</v>
      </c>
      <c r="AI13" s="60"/>
      <c r="AJ13" s="53"/>
      <c r="AK13" s="54"/>
    </row>
    <row r="14" spans="1:37" s="5" customFormat="1" ht="36" customHeight="1" thickBot="1">
      <c r="A14" s="76" t="s">
        <v>6</v>
      </c>
      <c r="B14" s="77" t="s">
        <v>43</v>
      </c>
      <c r="C14" s="78" t="s">
        <v>119</v>
      </c>
      <c r="D14" s="48">
        <f>SUM(AD14:AG14)</f>
        <v>1</v>
      </c>
      <c r="E14" s="49">
        <f>SUM(F14,M14)</f>
        <v>25</v>
      </c>
      <c r="F14" s="49">
        <f>SUM(G14:H14,L14)</f>
        <v>15</v>
      </c>
      <c r="G14" s="50">
        <f t="shared" si="2"/>
        <v>0</v>
      </c>
      <c r="H14" s="51">
        <f t="shared" si="2"/>
        <v>15</v>
      </c>
      <c r="I14" s="51"/>
      <c r="J14" s="51">
        <v>15</v>
      </c>
      <c r="K14" s="51"/>
      <c r="L14" s="50">
        <f t="shared" si="3"/>
        <v>0</v>
      </c>
      <c r="M14" s="52">
        <f t="shared" si="3"/>
        <v>10</v>
      </c>
      <c r="N14" s="81"/>
      <c r="O14" s="79"/>
      <c r="P14" s="79"/>
      <c r="Q14" s="80"/>
      <c r="R14" s="81"/>
      <c r="S14" s="79">
        <v>15</v>
      </c>
      <c r="T14" s="79"/>
      <c r="U14" s="80">
        <v>10</v>
      </c>
      <c r="V14" s="81"/>
      <c r="W14" s="79"/>
      <c r="X14" s="79"/>
      <c r="Y14" s="80"/>
      <c r="Z14" s="81"/>
      <c r="AA14" s="79"/>
      <c r="AB14" s="79"/>
      <c r="AC14" s="80"/>
      <c r="AD14" s="82"/>
      <c r="AE14" s="83">
        <v>1</v>
      </c>
      <c r="AF14" s="83"/>
      <c r="AG14" s="84"/>
      <c r="AH14" s="85">
        <f>F14/25</f>
        <v>0.6</v>
      </c>
      <c r="AI14" s="87"/>
      <c r="AJ14" s="86"/>
      <c r="AK14" s="88">
        <f>SUM(AD14:AG14)</f>
        <v>1</v>
      </c>
    </row>
    <row r="15" spans="1:37" s="6" customFormat="1" ht="43.5" customHeight="1" thickBot="1">
      <c r="A15" s="141" t="s">
        <v>46</v>
      </c>
      <c r="B15" s="155" t="s">
        <v>23</v>
      </c>
      <c r="C15" s="143"/>
      <c r="D15" s="144">
        <f aca="true" t="shared" si="4" ref="D15:N15">SUM(D16:D23)</f>
        <v>19</v>
      </c>
      <c r="E15" s="145">
        <f t="shared" si="4"/>
        <v>475</v>
      </c>
      <c r="F15" s="146">
        <f t="shared" si="4"/>
        <v>285</v>
      </c>
      <c r="G15" s="146">
        <f t="shared" si="4"/>
        <v>120</v>
      </c>
      <c r="H15" s="146">
        <f t="shared" si="4"/>
        <v>120</v>
      </c>
      <c r="I15" s="146">
        <f t="shared" si="4"/>
        <v>30</v>
      </c>
      <c r="J15" s="146">
        <f t="shared" si="4"/>
        <v>90</v>
      </c>
      <c r="K15" s="146">
        <f t="shared" si="4"/>
        <v>0</v>
      </c>
      <c r="L15" s="146">
        <f t="shared" si="4"/>
        <v>45</v>
      </c>
      <c r="M15" s="148">
        <f t="shared" si="4"/>
        <v>190</v>
      </c>
      <c r="N15" s="165">
        <f t="shared" si="4"/>
        <v>90</v>
      </c>
      <c r="O15" s="146">
        <f aca="true" t="shared" si="5" ref="O15:AG15">SUM(O16:O23)</f>
        <v>90</v>
      </c>
      <c r="P15" s="146">
        <f t="shared" si="5"/>
        <v>45</v>
      </c>
      <c r="Q15" s="148">
        <f t="shared" si="5"/>
        <v>100</v>
      </c>
      <c r="R15" s="149">
        <f t="shared" si="5"/>
        <v>0</v>
      </c>
      <c r="S15" s="146">
        <f t="shared" si="5"/>
        <v>0</v>
      </c>
      <c r="T15" s="146">
        <f t="shared" si="5"/>
        <v>0</v>
      </c>
      <c r="U15" s="148">
        <f t="shared" si="5"/>
        <v>0</v>
      </c>
      <c r="V15" s="149">
        <f t="shared" si="5"/>
        <v>30</v>
      </c>
      <c r="W15" s="146">
        <f t="shared" si="5"/>
        <v>30</v>
      </c>
      <c r="X15" s="146">
        <f t="shared" si="5"/>
        <v>0</v>
      </c>
      <c r="Y15" s="148">
        <f t="shared" si="5"/>
        <v>90</v>
      </c>
      <c r="Z15" s="149">
        <f t="shared" si="5"/>
        <v>0</v>
      </c>
      <c r="AA15" s="146">
        <f t="shared" si="5"/>
        <v>0</v>
      </c>
      <c r="AB15" s="146">
        <f t="shared" si="5"/>
        <v>0</v>
      </c>
      <c r="AC15" s="148">
        <f t="shared" si="5"/>
        <v>0</v>
      </c>
      <c r="AD15" s="149">
        <f t="shared" si="5"/>
        <v>13</v>
      </c>
      <c r="AE15" s="146">
        <f t="shared" si="5"/>
        <v>0</v>
      </c>
      <c r="AF15" s="146">
        <f t="shared" si="5"/>
        <v>6</v>
      </c>
      <c r="AG15" s="156">
        <f t="shared" si="5"/>
        <v>0</v>
      </c>
      <c r="AH15" s="223">
        <f>SUM(AH16:AH23)</f>
        <v>11.399999999999999</v>
      </c>
      <c r="AI15" s="153">
        <f>SUM(AI16:AI23)</f>
        <v>7</v>
      </c>
      <c r="AJ15" s="153">
        <f>SUM(AJ16:AJ23)</f>
        <v>0</v>
      </c>
      <c r="AK15" s="154">
        <f>SUM(AK16:AK23)</f>
        <v>10</v>
      </c>
    </row>
    <row r="16" spans="1:37" s="5" customFormat="1" ht="36" customHeight="1">
      <c r="A16" s="62" t="s">
        <v>9</v>
      </c>
      <c r="B16" s="75" t="s">
        <v>48</v>
      </c>
      <c r="C16" s="64" t="s">
        <v>119</v>
      </c>
      <c r="D16" s="48">
        <f aca="true" t="shared" si="6" ref="D16:D23">SUM(AD16:AG16)</f>
        <v>1</v>
      </c>
      <c r="E16" s="49">
        <f aca="true" t="shared" si="7" ref="E16:E23">SUM(F16,M16)</f>
        <v>25</v>
      </c>
      <c r="F16" s="49">
        <f aca="true" t="shared" si="8" ref="F16:F23">SUM(G16:H16,L16)</f>
        <v>15</v>
      </c>
      <c r="G16" s="50">
        <f aca="true" t="shared" si="9" ref="G16:H23">SUM(N16+R16+V16+Z16)</f>
        <v>0</v>
      </c>
      <c r="H16" s="51">
        <f t="shared" si="9"/>
        <v>15</v>
      </c>
      <c r="I16" s="51">
        <v>15</v>
      </c>
      <c r="J16" s="51"/>
      <c r="K16" s="51"/>
      <c r="L16" s="50">
        <f aca="true" t="shared" si="10" ref="L16:M23">SUM(P16+T16+X16+AB16)</f>
        <v>0</v>
      </c>
      <c r="M16" s="52">
        <f t="shared" si="10"/>
        <v>10</v>
      </c>
      <c r="N16" s="67"/>
      <c r="O16" s="65"/>
      <c r="P16" s="65"/>
      <c r="Q16" s="66"/>
      <c r="R16" s="67"/>
      <c r="S16" s="65"/>
      <c r="T16" s="65"/>
      <c r="U16" s="66"/>
      <c r="V16" s="67"/>
      <c r="W16" s="65">
        <v>15</v>
      </c>
      <c r="X16" s="65"/>
      <c r="Y16" s="66">
        <v>10</v>
      </c>
      <c r="Z16" s="67"/>
      <c r="AA16" s="65"/>
      <c r="AB16" s="65"/>
      <c r="AC16" s="66"/>
      <c r="AD16" s="68"/>
      <c r="AE16" s="69"/>
      <c r="AF16" s="69">
        <v>1</v>
      </c>
      <c r="AG16" s="70"/>
      <c r="AH16" s="71">
        <f aca="true" t="shared" si="11" ref="AH16:AH23">F16/25</f>
        <v>0.6</v>
      </c>
      <c r="AI16" s="72"/>
      <c r="AJ16" s="72"/>
      <c r="AK16" s="74"/>
    </row>
    <row r="17" spans="1:37" s="5" customFormat="1" ht="36" customHeight="1">
      <c r="A17" s="46" t="s">
        <v>8</v>
      </c>
      <c r="B17" s="75" t="s">
        <v>49</v>
      </c>
      <c r="C17" s="47" t="s">
        <v>121</v>
      </c>
      <c r="D17" s="48">
        <f t="shared" si="6"/>
        <v>3</v>
      </c>
      <c r="E17" s="49">
        <f t="shared" si="7"/>
        <v>75</v>
      </c>
      <c r="F17" s="49">
        <f t="shared" si="8"/>
        <v>45</v>
      </c>
      <c r="G17" s="214">
        <v>15</v>
      </c>
      <c r="H17" s="215">
        <v>15</v>
      </c>
      <c r="I17" s="51"/>
      <c r="J17" s="51">
        <v>15</v>
      </c>
      <c r="K17" s="51"/>
      <c r="L17" s="214">
        <f t="shared" si="10"/>
        <v>15</v>
      </c>
      <c r="M17" s="52">
        <f t="shared" si="10"/>
        <v>30</v>
      </c>
      <c r="N17" s="217">
        <v>15</v>
      </c>
      <c r="O17" s="218">
        <v>15</v>
      </c>
      <c r="P17" s="218">
        <v>15</v>
      </c>
      <c r="Q17" s="219">
        <v>30</v>
      </c>
      <c r="R17" s="55"/>
      <c r="S17" s="53"/>
      <c r="T17" s="53"/>
      <c r="U17" s="54"/>
      <c r="V17" s="55"/>
      <c r="W17" s="53"/>
      <c r="X17" s="53"/>
      <c r="Y17" s="54"/>
      <c r="Z17" s="55"/>
      <c r="AA17" s="53"/>
      <c r="AB17" s="53"/>
      <c r="AC17" s="54"/>
      <c r="AD17" s="56">
        <v>3</v>
      </c>
      <c r="AE17" s="57"/>
      <c r="AF17" s="57"/>
      <c r="AG17" s="58"/>
      <c r="AH17" s="59">
        <f t="shared" si="11"/>
        <v>1.8</v>
      </c>
      <c r="AI17" s="53"/>
      <c r="AJ17" s="53"/>
      <c r="AK17" s="54"/>
    </row>
    <row r="18" spans="1:37" s="5" customFormat="1" ht="36" customHeight="1">
      <c r="A18" s="46" t="s">
        <v>7</v>
      </c>
      <c r="B18" s="75" t="s">
        <v>50</v>
      </c>
      <c r="C18" s="47" t="s">
        <v>119</v>
      </c>
      <c r="D18" s="48">
        <f t="shared" si="6"/>
        <v>2</v>
      </c>
      <c r="E18" s="49">
        <f t="shared" si="7"/>
        <v>50</v>
      </c>
      <c r="F18" s="49">
        <f t="shared" si="8"/>
        <v>30</v>
      </c>
      <c r="G18" s="50">
        <f t="shared" si="9"/>
        <v>15</v>
      </c>
      <c r="H18" s="51">
        <f t="shared" si="9"/>
        <v>15</v>
      </c>
      <c r="I18" s="51"/>
      <c r="J18" s="51">
        <v>15</v>
      </c>
      <c r="K18" s="51"/>
      <c r="L18" s="50">
        <f t="shared" si="10"/>
        <v>0</v>
      </c>
      <c r="M18" s="52">
        <f t="shared" si="10"/>
        <v>20</v>
      </c>
      <c r="N18" s="55">
        <v>15</v>
      </c>
      <c r="O18" s="53">
        <v>15</v>
      </c>
      <c r="P18" s="53"/>
      <c r="Q18" s="54">
        <v>20</v>
      </c>
      <c r="R18" s="55"/>
      <c r="S18" s="53"/>
      <c r="T18" s="53"/>
      <c r="U18" s="54"/>
      <c r="V18" s="55"/>
      <c r="W18" s="53"/>
      <c r="X18" s="53"/>
      <c r="Y18" s="54"/>
      <c r="Z18" s="55"/>
      <c r="AA18" s="53"/>
      <c r="AB18" s="53"/>
      <c r="AC18" s="54"/>
      <c r="AD18" s="56">
        <v>2</v>
      </c>
      <c r="AE18" s="57"/>
      <c r="AF18" s="57"/>
      <c r="AG18" s="58"/>
      <c r="AH18" s="59">
        <f t="shared" si="11"/>
        <v>1.2</v>
      </c>
      <c r="AI18" s="53"/>
      <c r="AJ18" s="53"/>
      <c r="AK18" s="54">
        <v>2</v>
      </c>
    </row>
    <row r="19" spans="1:37" s="5" customFormat="1" ht="36" customHeight="1">
      <c r="A19" s="46" t="s">
        <v>6</v>
      </c>
      <c r="B19" s="75" t="s">
        <v>51</v>
      </c>
      <c r="C19" s="47" t="s">
        <v>119</v>
      </c>
      <c r="D19" s="48">
        <v>1</v>
      </c>
      <c r="E19" s="49">
        <f t="shared" si="7"/>
        <v>25</v>
      </c>
      <c r="F19" s="49">
        <f t="shared" si="8"/>
        <v>15</v>
      </c>
      <c r="G19" s="50">
        <f t="shared" si="9"/>
        <v>0</v>
      </c>
      <c r="H19" s="51">
        <f t="shared" si="9"/>
        <v>15</v>
      </c>
      <c r="I19" s="51">
        <v>15</v>
      </c>
      <c r="J19" s="51"/>
      <c r="K19" s="51"/>
      <c r="L19" s="50">
        <f t="shared" si="10"/>
        <v>0</v>
      </c>
      <c r="M19" s="52">
        <f t="shared" si="10"/>
        <v>10</v>
      </c>
      <c r="N19" s="217">
        <v>0</v>
      </c>
      <c r="O19" s="218">
        <v>15</v>
      </c>
      <c r="P19" s="218"/>
      <c r="Q19" s="219">
        <v>10</v>
      </c>
      <c r="R19" s="55"/>
      <c r="S19" s="53"/>
      <c r="T19" s="53"/>
      <c r="U19" s="54"/>
      <c r="V19" s="55"/>
      <c r="W19" s="53"/>
      <c r="X19" s="53"/>
      <c r="Y19" s="54"/>
      <c r="Z19" s="55"/>
      <c r="AA19" s="53"/>
      <c r="AB19" s="53"/>
      <c r="AC19" s="54"/>
      <c r="AD19" s="237">
        <v>1</v>
      </c>
      <c r="AE19" s="57"/>
      <c r="AF19" s="57"/>
      <c r="AG19" s="58"/>
      <c r="AH19" s="59">
        <f t="shared" si="11"/>
        <v>0.6</v>
      </c>
      <c r="AI19" s="53"/>
      <c r="AJ19" s="53"/>
      <c r="AK19" s="54">
        <v>1</v>
      </c>
    </row>
    <row r="20" spans="1:37" s="5" customFormat="1" ht="36" customHeight="1">
      <c r="A20" s="46" t="s">
        <v>5</v>
      </c>
      <c r="B20" s="75" t="s">
        <v>52</v>
      </c>
      <c r="C20" s="47" t="s">
        <v>122</v>
      </c>
      <c r="D20" s="48">
        <f t="shared" si="6"/>
        <v>3</v>
      </c>
      <c r="E20" s="49">
        <f t="shared" si="7"/>
        <v>75</v>
      </c>
      <c r="F20" s="49">
        <f t="shared" si="8"/>
        <v>30</v>
      </c>
      <c r="G20" s="50">
        <f t="shared" si="9"/>
        <v>15</v>
      </c>
      <c r="H20" s="215">
        <v>15</v>
      </c>
      <c r="I20" s="51"/>
      <c r="J20" s="51">
        <v>15</v>
      </c>
      <c r="K20" s="51"/>
      <c r="L20" s="50">
        <f t="shared" si="10"/>
        <v>0</v>
      </c>
      <c r="M20" s="220">
        <v>45</v>
      </c>
      <c r="N20" s="55"/>
      <c r="O20" s="53"/>
      <c r="P20" s="53"/>
      <c r="Q20" s="54"/>
      <c r="R20" s="55"/>
      <c r="S20" s="53"/>
      <c r="T20" s="53"/>
      <c r="U20" s="54"/>
      <c r="V20" s="217">
        <v>15</v>
      </c>
      <c r="W20" s="218">
        <v>15</v>
      </c>
      <c r="X20" s="218"/>
      <c r="Y20" s="219">
        <v>45</v>
      </c>
      <c r="Z20" s="55"/>
      <c r="AA20" s="53"/>
      <c r="AB20" s="53"/>
      <c r="AC20" s="54"/>
      <c r="AD20" s="56"/>
      <c r="AE20" s="57"/>
      <c r="AF20" s="57">
        <v>3</v>
      </c>
      <c r="AG20" s="58"/>
      <c r="AH20" s="59">
        <f t="shared" si="11"/>
        <v>1.2</v>
      </c>
      <c r="AI20" s="53"/>
      <c r="AJ20" s="53"/>
      <c r="AK20" s="54"/>
    </row>
    <row r="21" spans="1:37" s="5" customFormat="1" ht="36" customHeight="1">
      <c r="A21" s="46" t="s">
        <v>4</v>
      </c>
      <c r="B21" s="75" t="s">
        <v>53</v>
      </c>
      <c r="C21" s="47" t="s">
        <v>119</v>
      </c>
      <c r="D21" s="48">
        <f t="shared" si="6"/>
        <v>2</v>
      </c>
      <c r="E21" s="49">
        <f t="shared" si="7"/>
        <v>50</v>
      </c>
      <c r="F21" s="49">
        <f t="shared" si="8"/>
        <v>15</v>
      </c>
      <c r="G21" s="50">
        <f t="shared" si="9"/>
        <v>15</v>
      </c>
      <c r="H21" s="51">
        <f t="shared" si="9"/>
        <v>0</v>
      </c>
      <c r="I21" s="51"/>
      <c r="J21" s="215"/>
      <c r="K21" s="51"/>
      <c r="L21" s="50">
        <f t="shared" si="10"/>
        <v>0</v>
      </c>
      <c r="M21" s="220">
        <f t="shared" si="10"/>
        <v>35</v>
      </c>
      <c r="N21" s="55"/>
      <c r="O21" s="53"/>
      <c r="P21" s="53"/>
      <c r="Q21" s="54"/>
      <c r="R21" s="55"/>
      <c r="S21" s="53"/>
      <c r="T21" s="53"/>
      <c r="U21" s="54"/>
      <c r="V21" s="55">
        <v>15</v>
      </c>
      <c r="W21" s="218">
        <v>0</v>
      </c>
      <c r="X21" s="53"/>
      <c r="Y21" s="219">
        <v>35</v>
      </c>
      <c r="Z21" s="55"/>
      <c r="AA21" s="53"/>
      <c r="AB21" s="53"/>
      <c r="AC21" s="54"/>
      <c r="AD21" s="56"/>
      <c r="AE21" s="57"/>
      <c r="AF21" s="57">
        <v>2</v>
      </c>
      <c r="AG21" s="58"/>
      <c r="AH21" s="59">
        <f t="shared" si="11"/>
        <v>0.6</v>
      </c>
      <c r="AI21" s="53"/>
      <c r="AJ21" s="53"/>
      <c r="AK21" s="54"/>
    </row>
    <row r="22" spans="1:37" s="5" customFormat="1" ht="36" customHeight="1">
      <c r="A22" s="46" t="s">
        <v>14</v>
      </c>
      <c r="B22" s="75" t="s">
        <v>56</v>
      </c>
      <c r="C22" s="47" t="s">
        <v>121</v>
      </c>
      <c r="D22" s="48">
        <v>4</v>
      </c>
      <c r="E22" s="49">
        <f t="shared" si="7"/>
        <v>100</v>
      </c>
      <c r="F22" s="49">
        <f t="shared" si="8"/>
        <v>70</v>
      </c>
      <c r="G22" s="214">
        <v>30</v>
      </c>
      <c r="H22" s="215">
        <f t="shared" si="9"/>
        <v>30</v>
      </c>
      <c r="I22" s="51"/>
      <c r="J22" s="51">
        <v>30</v>
      </c>
      <c r="K22" s="51"/>
      <c r="L22" s="50">
        <f t="shared" si="10"/>
        <v>10</v>
      </c>
      <c r="M22" s="52">
        <v>30</v>
      </c>
      <c r="N22" s="217">
        <v>30</v>
      </c>
      <c r="O22" s="218">
        <v>30</v>
      </c>
      <c r="P22" s="218">
        <v>10</v>
      </c>
      <c r="Q22" s="219">
        <v>30</v>
      </c>
      <c r="R22" s="55"/>
      <c r="S22" s="53"/>
      <c r="T22" s="53"/>
      <c r="U22" s="54"/>
      <c r="V22" s="55"/>
      <c r="W22" s="53"/>
      <c r="X22" s="53"/>
      <c r="Y22" s="54"/>
      <c r="Z22" s="55"/>
      <c r="AA22" s="53"/>
      <c r="AB22" s="53"/>
      <c r="AC22" s="54"/>
      <c r="AD22" s="56">
        <v>4</v>
      </c>
      <c r="AE22" s="57"/>
      <c r="AF22" s="57"/>
      <c r="AG22" s="58"/>
      <c r="AH22" s="59">
        <f t="shared" si="11"/>
        <v>2.8</v>
      </c>
      <c r="AI22" s="53">
        <v>4</v>
      </c>
      <c r="AJ22" s="53"/>
      <c r="AK22" s="54">
        <v>4</v>
      </c>
    </row>
    <row r="23" spans="1:37" s="5" customFormat="1" ht="36" customHeight="1" thickBot="1">
      <c r="A23" s="46" t="s">
        <v>15</v>
      </c>
      <c r="B23" s="75" t="s">
        <v>57</v>
      </c>
      <c r="C23" s="47" t="s">
        <v>121</v>
      </c>
      <c r="D23" s="48">
        <f t="shared" si="6"/>
        <v>3</v>
      </c>
      <c r="E23" s="49">
        <f t="shared" si="7"/>
        <v>75</v>
      </c>
      <c r="F23" s="49">
        <f t="shared" si="8"/>
        <v>65</v>
      </c>
      <c r="G23" s="214">
        <f t="shared" si="9"/>
        <v>30</v>
      </c>
      <c r="H23" s="215">
        <f t="shared" si="9"/>
        <v>15</v>
      </c>
      <c r="I23" s="51"/>
      <c r="J23" s="51">
        <v>15</v>
      </c>
      <c r="K23" s="51"/>
      <c r="L23" s="50">
        <f t="shared" si="10"/>
        <v>20</v>
      </c>
      <c r="M23" s="52">
        <f t="shared" si="10"/>
        <v>10</v>
      </c>
      <c r="N23" s="217">
        <v>30</v>
      </c>
      <c r="O23" s="218">
        <v>15</v>
      </c>
      <c r="P23" s="218">
        <v>20</v>
      </c>
      <c r="Q23" s="219">
        <v>10</v>
      </c>
      <c r="R23" s="55"/>
      <c r="S23" s="53"/>
      <c r="T23" s="53"/>
      <c r="U23" s="54"/>
      <c r="V23" s="55"/>
      <c r="W23" s="53"/>
      <c r="X23" s="53"/>
      <c r="Y23" s="54"/>
      <c r="Z23" s="55"/>
      <c r="AA23" s="53"/>
      <c r="AB23" s="53"/>
      <c r="AC23" s="54"/>
      <c r="AD23" s="56">
        <v>3</v>
      </c>
      <c r="AE23" s="57"/>
      <c r="AF23" s="57"/>
      <c r="AG23" s="58"/>
      <c r="AH23" s="85">
        <f t="shared" si="11"/>
        <v>2.6</v>
      </c>
      <c r="AI23" s="86">
        <v>3</v>
      </c>
      <c r="AJ23" s="86"/>
      <c r="AK23" s="91">
        <v>3</v>
      </c>
    </row>
    <row r="24" spans="1:37" s="7" customFormat="1" ht="43.5" customHeight="1" thickBot="1">
      <c r="A24" s="141" t="s">
        <v>47</v>
      </c>
      <c r="B24" s="142" t="s">
        <v>24</v>
      </c>
      <c r="C24" s="157"/>
      <c r="D24" s="158">
        <f>SUM(D25:D38)</f>
        <v>42</v>
      </c>
      <c r="E24" s="159">
        <f aca="true" t="shared" si="12" ref="E24:M24">SUM(E25:E38)</f>
        <v>1050</v>
      </c>
      <c r="F24" s="160">
        <f t="shared" si="12"/>
        <v>560</v>
      </c>
      <c r="G24" s="160">
        <f t="shared" si="12"/>
        <v>195</v>
      </c>
      <c r="H24" s="160">
        <f t="shared" si="12"/>
        <v>300</v>
      </c>
      <c r="I24" s="160">
        <f t="shared" si="12"/>
        <v>165</v>
      </c>
      <c r="J24" s="160">
        <f t="shared" si="12"/>
        <v>135</v>
      </c>
      <c r="K24" s="160">
        <f t="shared" si="12"/>
        <v>0</v>
      </c>
      <c r="L24" s="160">
        <f t="shared" si="12"/>
        <v>65</v>
      </c>
      <c r="M24" s="161">
        <f t="shared" si="12"/>
        <v>490</v>
      </c>
      <c r="N24" s="169">
        <f>SUM(N25:N38)</f>
        <v>15</v>
      </c>
      <c r="O24" s="160">
        <f aca="true" t="shared" si="13" ref="O24:AG24">SUM(O25:O38)</f>
        <v>30</v>
      </c>
      <c r="P24" s="160">
        <f t="shared" si="13"/>
        <v>5</v>
      </c>
      <c r="Q24" s="161">
        <f t="shared" si="13"/>
        <v>75</v>
      </c>
      <c r="R24" s="158">
        <f t="shared" si="13"/>
        <v>60</v>
      </c>
      <c r="S24" s="160">
        <f t="shared" si="13"/>
        <v>75</v>
      </c>
      <c r="T24" s="160">
        <f t="shared" si="13"/>
        <v>20</v>
      </c>
      <c r="U24" s="161">
        <f t="shared" si="13"/>
        <v>120</v>
      </c>
      <c r="V24" s="158">
        <f t="shared" si="13"/>
        <v>60</v>
      </c>
      <c r="W24" s="160">
        <f t="shared" si="13"/>
        <v>90</v>
      </c>
      <c r="X24" s="160">
        <f t="shared" si="13"/>
        <v>10</v>
      </c>
      <c r="Y24" s="161">
        <f t="shared" si="13"/>
        <v>140</v>
      </c>
      <c r="Z24" s="158">
        <f t="shared" si="13"/>
        <v>60</v>
      </c>
      <c r="AA24" s="160">
        <f t="shared" si="13"/>
        <v>105</v>
      </c>
      <c r="AB24" s="160">
        <f t="shared" si="13"/>
        <v>30</v>
      </c>
      <c r="AC24" s="161">
        <f t="shared" si="13"/>
        <v>155</v>
      </c>
      <c r="AD24" s="158">
        <f t="shared" si="13"/>
        <v>5</v>
      </c>
      <c r="AE24" s="160">
        <f t="shared" si="13"/>
        <v>11</v>
      </c>
      <c r="AF24" s="160">
        <f t="shared" si="13"/>
        <v>12</v>
      </c>
      <c r="AG24" s="162">
        <f t="shared" si="13"/>
        <v>14</v>
      </c>
      <c r="AH24" s="204">
        <f>SUM(AH25:AH38)</f>
        <v>22.399999999999995</v>
      </c>
      <c r="AI24" s="163">
        <f>SUM(AI25:AI38)</f>
        <v>42</v>
      </c>
      <c r="AJ24" s="163">
        <f>SUM(AJ25:AJ38)</f>
        <v>10</v>
      </c>
      <c r="AK24" s="164">
        <f>SUM(AK25:AK38)</f>
        <v>8</v>
      </c>
    </row>
    <row r="25" spans="1:37" s="5" customFormat="1" ht="36" customHeight="1">
      <c r="A25" s="62" t="s">
        <v>9</v>
      </c>
      <c r="B25" s="105" t="s">
        <v>71</v>
      </c>
      <c r="C25" s="64" t="s">
        <v>119</v>
      </c>
      <c r="D25" s="48">
        <f aca="true" t="shared" si="14" ref="D25:D31">SUM(AD25:AG25)</f>
        <v>3</v>
      </c>
      <c r="E25" s="49">
        <f aca="true" t="shared" si="15" ref="E25:E38">SUM(F25,M25)</f>
        <v>75</v>
      </c>
      <c r="F25" s="49">
        <f aca="true" t="shared" si="16" ref="F25:F38">SUM(G25:H25,L25)</f>
        <v>45</v>
      </c>
      <c r="G25" s="50">
        <f aca="true" t="shared" si="17" ref="G25:G38">SUM(N25+R25+V25+Z25)</f>
        <v>15</v>
      </c>
      <c r="H25" s="51">
        <f aca="true" t="shared" si="18" ref="H25:H38">SUM(O25+S25+W25+AA25)</f>
        <v>15</v>
      </c>
      <c r="I25" s="51">
        <v>15</v>
      </c>
      <c r="J25" s="51"/>
      <c r="K25" s="51"/>
      <c r="L25" s="50">
        <f aca="true" t="shared" si="19" ref="L25:M38">SUM(P25+T25+X25+AB25)</f>
        <v>15</v>
      </c>
      <c r="M25" s="52">
        <f t="shared" si="19"/>
        <v>30</v>
      </c>
      <c r="N25" s="67"/>
      <c r="O25" s="65"/>
      <c r="P25" s="65"/>
      <c r="Q25" s="66"/>
      <c r="R25" s="67"/>
      <c r="S25" s="65"/>
      <c r="T25" s="65"/>
      <c r="U25" s="66"/>
      <c r="V25" s="67"/>
      <c r="W25" s="65"/>
      <c r="X25" s="65"/>
      <c r="Y25" s="66"/>
      <c r="Z25" s="67">
        <v>15</v>
      </c>
      <c r="AA25" s="65">
        <v>15</v>
      </c>
      <c r="AB25" s="229">
        <v>15</v>
      </c>
      <c r="AC25" s="226">
        <v>30</v>
      </c>
      <c r="AD25" s="68"/>
      <c r="AE25" s="69"/>
      <c r="AF25" s="69"/>
      <c r="AG25" s="234">
        <v>3</v>
      </c>
      <c r="AH25" s="71">
        <f aca="true" t="shared" si="20" ref="AH25:AH38">F25/25</f>
        <v>1.8</v>
      </c>
      <c r="AI25" s="227">
        <v>3</v>
      </c>
      <c r="AJ25" s="72"/>
      <c r="AK25" s="228">
        <v>3</v>
      </c>
    </row>
    <row r="26" spans="1:37" s="5" customFormat="1" ht="36" customHeight="1">
      <c r="A26" s="76" t="s">
        <v>8</v>
      </c>
      <c r="B26" s="105" t="s">
        <v>72</v>
      </c>
      <c r="C26" s="47" t="s">
        <v>119</v>
      </c>
      <c r="D26" s="48">
        <f t="shared" si="14"/>
        <v>3</v>
      </c>
      <c r="E26" s="49">
        <f t="shared" si="15"/>
        <v>75</v>
      </c>
      <c r="F26" s="49">
        <f t="shared" si="16"/>
        <v>60</v>
      </c>
      <c r="G26" s="50">
        <f t="shared" si="17"/>
        <v>30</v>
      </c>
      <c r="H26" s="51">
        <f t="shared" si="18"/>
        <v>30</v>
      </c>
      <c r="I26" s="51">
        <v>15</v>
      </c>
      <c r="J26" s="51">
        <v>15</v>
      </c>
      <c r="K26" s="51"/>
      <c r="L26" s="50">
        <f t="shared" si="19"/>
        <v>0</v>
      </c>
      <c r="M26" s="52">
        <f t="shared" si="19"/>
        <v>15</v>
      </c>
      <c r="N26" s="55"/>
      <c r="O26" s="79"/>
      <c r="P26" s="53"/>
      <c r="Q26" s="80"/>
      <c r="R26" s="55">
        <v>30</v>
      </c>
      <c r="S26" s="53">
        <v>30</v>
      </c>
      <c r="T26" s="53"/>
      <c r="U26" s="54">
        <v>15</v>
      </c>
      <c r="V26" s="55"/>
      <c r="W26" s="53"/>
      <c r="X26" s="53"/>
      <c r="Y26" s="54"/>
      <c r="Z26" s="55"/>
      <c r="AA26" s="53"/>
      <c r="AB26" s="53"/>
      <c r="AC26" s="54"/>
      <c r="AD26" s="82"/>
      <c r="AE26" s="57">
        <v>3</v>
      </c>
      <c r="AF26" s="57"/>
      <c r="AG26" s="58"/>
      <c r="AH26" s="59">
        <f t="shared" si="20"/>
        <v>2.4</v>
      </c>
      <c r="AI26" s="53">
        <v>3</v>
      </c>
      <c r="AJ26" s="53"/>
      <c r="AK26" s="54">
        <v>3</v>
      </c>
    </row>
    <row r="27" spans="1:37" s="5" customFormat="1" ht="36" customHeight="1">
      <c r="A27" s="46" t="s">
        <v>7</v>
      </c>
      <c r="B27" s="107" t="s">
        <v>117</v>
      </c>
      <c r="C27" s="47" t="s">
        <v>123</v>
      </c>
      <c r="D27" s="48">
        <f t="shared" si="14"/>
        <v>4</v>
      </c>
      <c r="E27" s="49">
        <f t="shared" si="15"/>
        <v>100</v>
      </c>
      <c r="F27" s="49">
        <f t="shared" si="16"/>
        <v>45</v>
      </c>
      <c r="G27" s="214">
        <v>15</v>
      </c>
      <c r="H27" s="215">
        <v>15</v>
      </c>
      <c r="I27" s="51"/>
      <c r="J27" s="51">
        <v>15</v>
      </c>
      <c r="K27" s="51"/>
      <c r="L27" s="214">
        <f t="shared" si="19"/>
        <v>15</v>
      </c>
      <c r="M27" s="220">
        <v>55</v>
      </c>
      <c r="N27" s="55"/>
      <c r="O27" s="53"/>
      <c r="P27" s="53"/>
      <c r="Q27" s="54"/>
      <c r="R27" s="217">
        <v>15</v>
      </c>
      <c r="S27" s="218">
        <v>15</v>
      </c>
      <c r="T27" s="218">
        <v>15</v>
      </c>
      <c r="U27" s="219">
        <v>55</v>
      </c>
      <c r="V27" s="55"/>
      <c r="W27" s="53"/>
      <c r="X27" s="53"/>
      <c r="Y27" s="54"/>
      <c r="Z27" s="55"/>
      <c r="AA27" s="53"/>
      <c r="AB27" s="53"/>
      <c r="AC27" s="54"/>
      <c r="AD27" s="56"/>
      <c r="AE27" s="57">
        <v>4</v>
      </c>
      <c r="AF27" s="57"/>
      <c r="AG27" s="58"/>
      <c r="AH27" s="59">
        <f t="shared" si="20"/>
        <v>1.8</v>
      </c>
      <c r="AI27" s="53">
        <v>4</v>
      </c>
      <c r="AJ27" s="53"/>
      <c r="AK27" s="54"/>
    </row>
    <row r="28" spans="1:37" s="5" customFormat="1" ht="36" customHeight="1">
      <c r="A28" s="46" t="s">
        <v>6</v>
      </c>
      <c r="B28" s="105" t="s">
        <v>61</v>
      </c>
      <c r="C28" s="47" t="s">
        <v>119</v>
      </c>
      <c r="D28" s="48">
        <f t="shared" si="14"/>
        <v>3</v>
      </c>
      <c r="E28" s="49">
        <f t="shared" si="15"/>
        <v>75</v>
      </c>
      <c r="F28" s="49">
        <f t="shared" si="16"/>
        <v>20</v>
      </c>
      <c r="G28" s="214">
        <f t="shared" si="17"/>
        <v>0</v>
      </c>
      <c r="H28" s="51">
        <f t="shared" si="18"/>
        <v>15</v>
      </c>
      <c r="I28" s="51"/>
      <c r="J28" s="51">
        <v>15</v>
      </c>
      <c r="K28" s="51"/>
      <c r="L28" s="50">
        <f t="shared" si="19"/>
        <v>5</v>
      </c>
      <c r="M28" s="220">
        <f t="shared" si="19"/>
        <v>55</v>
      </c>
      <c r="N28" s="217">
        <v>0</v>
      </c>
      <c r="O28" s="218">
        <v>15</v>
      </c>
      <c r="P28" s="218">
        <v>5</v>
      </c>
      <c r="Q28" s="219">
        <v>55</v>
      </c>
      <c r="R28" s="55"/>
      <c r="S28" s="53"/>
      <c r="T28" s="53"/>
      <c r="U28" s="54"/>
      <c r="V28" s="55"/>
      <c r="W28" s="53"/>
      <c r="X28" s="53"/>
      <c r="Y28" s="54"/>
      <c r="Z28" s="55"/>
      <c r="AA28" s="53"/>
      <c r="AB28" s="53"/>
      <c r="AC28" s="54"/>
      <c r="AD28" s="56">
        <v>3</v>
      </c>
      <c r="AE28" s="57"/>
      <c r="AF28" s="57"/>
      <c r="AG28" s="58"/>
      <c r="AH28" s="238">
        <f t="shared" si="20"/>
        <v>0.8</v>
      </c>
      <c r="AI28" s="53">
        <v>3</v>
      </c>
      <c r="AJ28" s="53"/>
      <c r="AK28" s="54"/>
    </row>
    <row r="29" spans="1:37" s="5" customFormat="1" ht="36" customHeight="1">
      <c r="A29" s="46" t="s">
        <v>5</v>
      </c>
      <c r="B29" s="105" t="s">
        <v>62</v>
      </c>
      <c r="C29" s="47" t="s">
        <v>123</v>
      </c>
      <c r="D29" s="48">
        <f t="shared" si="14"/>
        <v>3</v>
      </c>
      <c r="E29" s="49">
        <f t="shared" si="15"/>
        <v>75</v>
      </c>
      <c r="F29" s="49">
        <f t="shared" si="16"/>
        <v>30</v>
      </c>
      <c r="G29" s="50">
        <f t="shared" si="17"/>
        <v>15</v>
      </c>
      <c r="H29" s="215">
        <v>15</v>
      </c>
      <c r="I29" s="51"/>
      <c r="J29" s="51">
        <v>15</v>
      </c>
      <c r="K29" s="51"/>
      <c r="L29" s="50">
        <f t="shared" si="19"/>
        <v>0</v>
      </c>
      <c r="M29" s="52">
        <f t="shared" si="19"/>
        <v>45</v>
      </c>
      <c r="N29" s="55"/>
      <c r="O29" s="53"/>
      <c r="P29" s="53"/>
      <c r="Q29" s="54"/>
      <c r="R29" s="55">
        <v>15</v>
      </c>
      <c r="S29" s="218">
        <v>15</v>
      </c>
      <c r="T29" s="53"/>
      <c r="U29" s="219">
        <v>45</v>
      </c>
      <c r="V29" s="55"/>
      <c r="W29" s="53"/>
      <c r="X29" s="53"/>
      <c r="Y29" s="54"/>
      <c r="Z29" s="55"/>
      <c r="AA29" s="53"/>
      <c r="AB29" s="53"/>
      <c r="AC29" s="54"/>
      <c r="AD29" s="56"/>
      <c r="AE29" s="57">
        <v>3</v>
      </c>
      <c r="AF29" s="57"/>
      <c r="AG29" s="58"/>
      <c r="AH29" s="59">
        <f t="shared" si="20"/>
        <v>1.2</v>
      </c>
      <c r="AI29" s="53">
        <v>3</v>
      </c>
      <c r="AJ29" s="53"/>
      <c r="AK29" s="54"/>
    </row>
    <row r="30" spans="1:37" s="5" customFormat="1" ht="36" customHeight="1">
      <c r="A30" s="46" t="s">
        <v>4</v>
      </c>
      <c r="B30" s="105" t="s">
        <v>63</v>
      </c>
      <c r="C30" s="47" t="s">
        <v>122</v>
      </c>
      <c r="D30" s="48">
        <f t="shared" si="14"/>
        <v>2</v>
      </c>
      <c r="E30" s="49">
        <f t="shared" si="15"/>
        <v>50</v>
      </c>
      <c r="F30" s="49">
        <f t="shared" si="16"/>
        <v>30</v>
      </c>
      <c r="G30" s="50">
        <f t="shared" si="17"/>
        <v>15</v>
      </c>
      <c r="H30" s="51">
        <f t="shared" si="18"/>
        <v>15</v>
      </c>
      <c r="I30" s="51"/>
      <c r="J30" s="51">
        <v>15</v>
      </c>
      <c r="K30" s="51"/>
      <c r="L30" s="50">
        <f t="shared" si="19"/>
        <v>0</v>
      </c>
      <c r="M30" s="52">
        <f t="shared" si="19"/>
        <v>20</v>
      </c>
      <c r="N30" s="55"/>
      <c r="O30" s="53"/>
      <c r="P30" s="53"/>
      <c r="Q30" s="54"/>
      <c r="R30" s="55"/>
      <c r="S30" s="53"/>
      <c r="T30" s="53"/>
      <c r="U30" s="54"/>
      <c r="V30" s="55">
        <v>15</v>
      </c>
      <c r="W30" s="53">
        <v>15</v>
      </c>
      <c r="X30" s="53"/>
      <c r="Y30" s="54">
        <v>20</v>
      </c>
      <c r="Z30" s="55"/>
      <c r="AA30" s="53"/>
      <c r="AB30" s="53"/>
      <c r="AC30" s="54"/>
      <c r="AD30" s="56"/>
      <c r="AE30" s="57"/>
      <c r="AF30" s="57">
        <v>2</v>
      </c>
      <c r="AG30" s="58"/>
      <c r="AH30" s="59">
        <f t="shared" si="20"/>
        <v>1.2</v>
      </c>
      <c r="AI30" s="53">
        <v>2</v>
      </c>
      <c r="AJ30" s="53"/>
      <c r="AK30" s="54"/>
    </row>
    <row r="31" spans="1:37" ht="36" customHeight="1">
      <c r="A31" s="46" t="s">
        <v>14</v>
      </c>
      <c r="B31" s="107" t="s">
        <v>64</v>
      </c>
      <c r="C31" s="92" t="s">
        <v>119</v>
      </c>
      <c r="D31" s="48">
        <f t="shared" si="14"/>
        <v>2</v>
      </c>
      <c r="E31" s="49">
        <f t="shared" si="15"/>
        <v>50</v>
      </c>
      <c r="F31" s="49">
        <f t="shared" si="16"/>
        <v>30</v>
      </c>
      <c r="G31" s="50">
        <f t="shared" si="17"/>
        <v>15</v>
      </c>
      <c r="H31" s="51">
        <f t="shared" si="18"/>
        <v>15</v>
      </c>
      <c r="I31" s="51">
        <v>15</v>
      </c>
      <c r="J31" s="51"/>
      <c r="K31" s="51"/>
      <c r="L31" s="50">
        <f t="shared" si="19"/>
        <v>0</v>
      </c>
      <c r="M31" s="52">
        <f t="shared" si="19"/>
        <v>20</v>
      </c>
      <c r="N31" s="95"/>
      <c r="O31" s="93"/>
      <c r="P31" s="93"/>
      <c r="Q31" s="94"/>
      <c r="R31" s="95"/>
      <c r="S31" s="93"/>
      <c r="T31" s="93"/>
      <c r="U31" s="94"/>
      <c r="V31" s="95"/>
      <c r="W31" s="93"/>
      <c r="X31" s="93"/>
      <c r="Y31" s="94"/>
      <c r="Z31" s="55">
        <v>15</v>
      </c>
      <c r="AA31" s="53">
        <v>15</v>
      </c>
      <c r="AB31" s="53"/>
      <c r="AC31" s="54">
        <v>20</v>
      </c>
      <c r="AD31" s="95"/>
      <c r="AE31" s="93"/>
      <c r="AF31" s="93"/>
      <c r="AG31" s="92">
        <v>2</v>
      </c>
      <c r="AH31" s="59">
        <f t="shared" si="20"/>
        <v>1.2</v>
      </c>
      <c r="AI31" s="93">
        <v>2</v>
      </c>
      <c r="AJ31" s="93"/>
      <c r="AK31" s="94"/>
    </row>
    <row r="32" spans="1:37" s="5" customFormat="1" ht="36" customHeight="1">
      <c r="A32" s="46" t="s">
        <v>15</v>
      </c>
      <c r="B32" s="105" t="s">
        <v>65</v>
      </c>
      <c r="C32" s="47" t="s">
        <v>119</v>
      </c>
      <c r="D32" s="48">
        <f aca="true" t="shared" si="21" ref="D32:D38">SUM(AD32:AG32)</f>
        <v>2</v>
      </c>
      <c r="E32" s="49">
        <f t="shared" si="15"/>
        <v>50</v>
      </c>
      <c r="F32" s="49">
        <f t="shared" si="16"/>
        <v>30</v>
      </c>
      <c r="G32" s="50">
        <f t="shared" si="17"/>
        <v>15</v>
      </c>
      <c r="H32" s="51">
        <f t="shared" si="18"/>
        <v>15</v>
      </c>
      <c r="I32" s="51">
        <v>15</v>
      </c>
      <c r="J32" s="51"/>
      <c r="K32" s="51"/>
      <c r="L32" s="50">
        <f t="shared" si="19"/>
        <v>0</v>
      </c>
      <c r="M32" s="52">
        <f t="shared" si="19"/>
        <v>20</v>
      </c>
      <c r="N32" s="55"/>
      <c r="O32" s="53"/>
      <c r="P32" s="53"/>
      <c r="Q32" s="54"/>
      <c r="R32" s="55"/>
      <c r="S32" s="53"/>
      <c r="T32" s="53"/>
      <c r="U32" s="54"/>
      <c r="V32" s="55">
        <v>15</v>
      </c>
      <c r="W32" s="53">
        <v>15</v>
      </c>
      <c r="X32" s="53"/>
      <c r="Y32" s="54">
        <v>20</v>
      </c>
      <c r="Z32" s="55"/>
      <c r="AA32" s="53"/>
      <c r="AB32" s="53"/>
      <c r="AC32" s="54"/>
      <c r="AD32" s="56"/>
      <c r="AE32" s="57"/>
      <c r="AF32" s="57">
        <v>2</v>
      </c>
      <c r="AG32" s="58"/>
      <c r="AH32" s="59">
        <f t="shared" si="20"/>
        <v>1.2</v>
      </c>
      <c r="AI32" s="53">
        <v>2</v>
      </c>
      <c r="AJ32" s="53"/>
      <c r="AK32" s="54">
        <v>2</v>
      </c>
    </row>
    <row r="33" spans="1:37" s="5" customFormat="1" ht="36" customHeight="1">
      <c r="A33" s="46" t="s">
        <v>16</v>
      </c>
      <c r="B33" s="105" t="s">
        <v>66</v>
      </c>
      <c r="C33" s="47" t="s">
        <v>119</v>
      </c>
      <c r="D33" s="48">
        <f t="shared" si="21"/>
        <v>2</v>
      </c>
      <c r="E33" s="49">
        <f t="shared" si="15"/>
        <v>50</v>
      </c>
      <c r="F33" s="49">
        <f t="shared" si="16"/>
        <v>30</v>
      </c>
      <c r="G33" s="50">
        <f t="shared" si="17"/>
        <v>15</v>
      </c>
      <c r="H33" s="51">
        <f t="shared" si="18"/>
        <v>15</v>
      </c>
      <c r="I33" s="51"/>
      <c r="J33" s="51">
        <v>15</v>
      </c>
      <c r="K33" s="51"/>
      <c r="L33" s="50">
        <f t="shared" si="19"/>
        <v>0</v>
      </c>
      <c r="M33" s="52">
        <f t="shared" si="19"/>
        <v>20</v>
      </c>
      <c r="N33" s="55"/>
      <c r="O33" s="53"/>
      <c r="P33" s="53"/>
      <c r="Q33" s="54"/>
      <c r="R33" s="55"/>
      <c r="S33" s="53"/>
      <c r="T33" s="53"/>
      <c r="U33" s="54"/>
      <c r="V33" s="55"/>
      <c r="W33" s="53"/>
      <c r="X33" s="53"/>
      <c r="Y33" s="54"/>
      <c r="Z33" s="55">
        <v>15</v>
      </c>
      <c r="AA33" s="53">
        <v>15</v>
      </c>
      <c r="AB33" s="53"/>
      <c r="AC33" s="54">
        <v>20</v>
      </c>
      <c r="AD33" s="56"/>
      <c r="AE33" s="57"/>
      <c r="AF33" s="57"/>
      <c r="AG33" s="58">
        <v>2</v>
      </c>
      <c r="AH33" s="59">
        <f t="shared" si="20"/>
        <v>1.2</v>
      </c>
      <c r="AI33" s="53">
        <v>2</v>
      </c>
      <c r="AJ33" s="53"/>
      <c r="AK33" s="54"/>
    </row>
    <row r="34" spans="1:37" s="5" customFormat="1" ht="36" customHeight="1">
      <c r="A34" s="46" t="s">
        <v>17</v>
      </c>
      <c r="B34" s="105" t="s">
        <v>67</v>
      </c>
      <c r="C34" s="47" t="s">
        <v>119</v>
      </c>
      <c r="D34" s="48">
        <f t="shared" si="21"/>
        <v>2</v>
      </c>
      <c r="E34" s="49">
        <f t="shared" si="15"/>
        <v>50</v>
      </c>
      <c r="F34" s="49">
        <f t="shared" si="16"/>
        <v>30</v>
      </c>
      <c r="G34" s="50">
        <f t="shared" si="17"/>
        <v>15</v>
      </c>
      <c r="H34" s="51">
        <f t="shared" si="18"/>
        <v>15</v>
      </c>
      <c r="I34" s="221"/>
      <c r="J34" s="51">
        <v>15</v>
      </c>
      <c r="K34" s="51"/>
      <c r="L34" s="50">
        <f aca="true" t="shared" si="22" ref="L34:M36">SUM(P34+T34+X34+AB34)</f>
        <v>0</v>
      </c>
      <c r="M34" s="52">
        <f t="shared" si="22"/>
        <v>20</v>
      </c>
      <c r="N34" s="55">
        <v>15</v>
      </c>
      <c r="O34" s="53">
        <v>15</v>
      </c>
      <c r="P34" s="53"/>
      <c r="Q34" s="54">
        <v>20</v>
      </c>
      <c r="R34" s="55"/>
      <c r="S34" s="53"/>
      <c r="T34" s="53"/>
      <c r="U34" s="54"/>
      <c r="V34" s="55"/>
      <c r="W34" s="53"/>
      <c r="X34" s="53"/>
      <c r="Y34" s="54"/>
      <c r="Z34" s="55"/>
      <c r="AA34" s="53"/>
      <c r="AB34" s="53"/>
      <c r="AC34" s="54"/>
      <c r="AD34" s="56">
        <v>2</v>
      </c>
      <c r="AE34" s="57"/>
      <c r="AF34" s="57"/>
      <c r="AG34" s="58"/>
      <c r="AH34" s="59">
        <f t="shared" si="20"/>
        <v>1.2</v>
      </c>
      <c r="AI34" s="53">
        <v>2</v>
      </c>
      <c r="AJ34" s="53"/>
      <c r="AK34" s="54"/>
    </row>
    <row r="35" spans="1:37" s="61" customFormat="1" ht="36" customHeight="1">
      <c r="A35" s="46" t="s">
        <v>18</v>
      </c>
      <c r="B35" s="107" t="s">
        <v>68</v>
      </c>
      <c r="C35" s="47" t="s">
        <v>119</v>
      </c>
      <c r="D35" s="48">
        <f t="shared" si="21"/>
        <v>2</v>
      </c>
      <c r="E35" s="49">
        <f t="shared" si="15"/>
        <v>50</v>
      </c>
      <c r="F35" s="49">
        <f t="shared" si="16"/>
        <v>30</v>
      </c>
      <c r="G35" s="50">
        <f t="shared" si="17"/>
        <v>15</v>
      </c>
      <c r="H35" s="51">
        <f t="shared" si="18"/>
        <v>15</v>
      </c>
      <c r="I35" s="221"/>
      <c r="J35" s="51">
        <v>15</v>
      </c>
      <c r="K35" s="51"/>
      <c r="L35" s="50">
        <f t="shared" si="22"/>
        <v>0</v>
      </c>
      <c r="M35" s="52">
        <f t="shared" si="22"/>
        <v>20</v>
      </c>
      <c r="N35" s="55"/>
      <c r="O35" s="53"/>
      <c r="P35" s="53"/>
      <c r="Q35" s="54"/>
      <c r="R35" s="55"/>
      <c r="S35" s="53"/>
      <c r="T35" s="53"/>
      <c r="U35" s="54"/>
      <c r="V35" s="55">
        <v>15</v>
      </c>
      <c r="W35" s="53">
        <v>15</v>
      </c>
      <c r="X35" s="53"/>
      <c r="Y35" s="54">
        <v>20</v>
      </c>
      <c r="Z35" s="55"/>
      <c r="AA35" s="53"/>
      <c r="AB35" s="53"/>
      <c r="AC35" s="54"/>
      <c r="AD35" s="56"/>
      <c r="AE35" s="57"/>
      <c r="AF35" s="57">
        <v>2</v>
      </c>
      <c r="AG35" s="58"/>
      <c r="AH35" s="59">
        <f t="shared" si="20"/>
        <v>1.2</v>
      </c>
      <c r="AI35" s="53">
        <v>2</v>
      </c>
      <c r="AJ35" s="53"/>
      <c r="AK35" s="54"/>
    </row>
    <row r="36" spans="1:37" s="5" customFormat="1" ht="36" customHeight="1">
      <c r="A36" s="46" t="s">
        <v>44</v>
      </c>
      <c r="B36" s="105" t="s">
        <v>69</v>
      </c>
      <c r="C36" s="47" t="s">
        <v>122</v>
      </c>
      <c r="D36" s="48">
        <f t="shared" si="21"/>
        <v>2</v>
      </c>
      <c r="E36" s="49">
        <f t="shared" si="15"/>
        <v>50</v>
      </c>
      <c r="F36" s="49">
        <f t="shared" si="16"/>
        <v>30</v>
      </c>
      <c r="G36" s="50">
        <f t="shared" si="17"/>
        <v>15</v>
      </c>
      <c r="H36" s="51">
        <f t="shared" si="18"/>
        <v>15</v>
      </c>
      <c r="I36" s="51">
        <v>15</v>
      </c>
      <c r="J36" s="51"/>
      <c r="K36" s="51"/>
      <c r="L36" s="50">
        <f t="shared" si="22"/>
        <v>0</v>
      </c>
      <c r="M36" s="52">
        <f t="shared" si="22"/>
        <v>20</v>
      </c>
      <c r="N36" s="55"/>
      <c r="O36" s="53"/>
      <c r="P36" s="53"/>
      <c r="Q36" s="54"/>
      <c r="R36" s="55"/>
      <c r="S36" s="53"/>
      <c r="T36" s="53"/>
      <c r="U36" s="54"/>
      <c r="V36" s="55">
        <v>15</v>
      </c>
      <c r="W36" s="53">
        <v>15</v>
      </c>
      <c r="X36" s="53"/>
      <c r="Y36" s="54">
        <v>20</v>
      </c>
      <c r="Z36" s="55"/>
      <c r="AA36" s="53"/>
      <c r="AB36" s="53"/>
      <c r="AC36" s="54"/>
      <c r="AD36" s="56"/>
      <c r="AE36" s="57"/>
      <c r="AF36" s="57">
        <v>2</v>
      </c>
      <c r="AG36" s="58"/>
      <c r="AH36" s="59">
        <f t="shared" si="20"/>
        <v>1.2</v>
      </c>
      <c r="AI36" s="53">
        <v>2</v>
      </c>
      <c r="AJ36" s="53"/>
      <c r="AK36" s="54"/>
    </row>
    <row r="37" spans="1:37" s="61" customFormat="1" ht="36" customHeight="1">
      <c r="A37" s="46" t="s">
        <v>59</v>
      </c>
      <c r="B37" s="105" t="s">
        <v>70</v>
      </c>
      <c r="C37" s="47" t="s">
        <v>119</v>
      </c>
      <c r="D37" s="48">
        <f t="shared" si="21"/>
        <v>2</v>
      </c>
      <c r="E37" s="49">
        <f t="shared" si="15"/>
        <v>50</v>
      </c>
      <c r="F37" s="49">
        <f t="shared" si="16"/>
        <v>30</v>
      </c>
      <c r="G37" s="50">
        <f t="shared" si="17"/>
        <v>15</v>
      </c>
      <c r="H37" s="51">
        <f t="shared" si="18"/>
        <v>15</v>
      </c>
      <c r="I37" s="221"/>
      <c r="J37" s="51">
        <v>15</v>
      </c>
      <c r="K37" s="51"/>
      <c r="L37" s="50">
        <f t="shared" si="19"/>
        <v>0</v>
      </c>
      <c r="M37" s="52">
        <f t="shared" si="19"/>
        <v>20</v>
      </c>
      <c r="N37" s="55"/>
      <c r="O37" s="53"/>
      <c r="P37" s="53"/>
      <c r="Q37" s="54"/>
      <c r="R37" s="55"/>
      <c r="S37" s="53"/>
      <c r="T37" s="53"/>
      <c r="U37" s="54"/>
      <c r="V37" s="55"/>
      <c r="W37" s="53"/>
      <c r="X37" s="53"/>
      <c r="Y37" s="54"/>
      <c r="Z37" s="55">
        <v>15</v>
      </c>
      <c r="AA37" s="53">
        <v>15</v>
      </c>
      <c r="AB37" s="53"/>
      <c r="AC37" s="54">
        <v>20</v>
      </c>
      <c r="AD37" s="56"/>
      <c r="AE37" s="57"/>
      <c r="AF37" s="57"/>
      <c r="AG37" s="58">
        <v>2</v>
      </c>
      <c r="AH37" s="59">
        <f t="shared" si="20"/>
        <v>1.2</v>
      </c>
      <c r="AI37" s="53">
        <v>2</v>
      </c>
      <c r="AJ37" s="53"/>
      <c r="AK37" s="54"/>
    </row>
    <row r="38" spans="1:37" ht="36" customHeight="1" thickBot="1">
      <c r="A38" s="46" t="s">
        <v>60</v>
      </c>
      <c r="B38" s="105" t="s">
        <v>73</v>
      </c>
      <c r="C38" s="92" t="s">
        <v>120</v>
      </c>
      <c r="D38" s="48">
        <f t="shared" si="21"/>
        <v>10</v>
      </c>
      <c r="E38" s="49">
        <f t="shared" si="15"/>
        <v>250</v>
      </c>
      <c r="F38" s="49">
        <f t="shared" si="16"/>
        <v>120</v>
      </c>
      <c r="G38" s="50">
        <f t="shared" si="17"/>
        <v>0</v>
      </c>
      <c r="H38" s="215">
        <f t="shared" si="18"/>
        <v>90</v>
      </c>
      <c r="I38" s="51">
        <v>90</v>
      </c>
      <c r="J38" s="51"/>
      <c r="K38" s="51"/>
      <c r="L38" s="214">
        <f t="shared" si="19"/>
        <v>30</v>
      </c>
      <c r="M38" s="220">
        <f t="shared" si="19"/>
        <v>130</v>
      </c>
      <c r="N38" s="95"/>
      <c r="O38" s="93"/>
      <c r="P38" s="93"/>
      <c r="Q38" s="94"/>
      <c r="R38" s="95"/>
      <c r="S38" s="230">
        <v>15</v>
      </c>
      <c r="T38" s="230">
        <v>5</v>
      </c>
      <c r="U38" s="231">
        <v>5</v>
      </c>
      <c r="V38" s="95"/>
      <c r="W38" s="230">
        <v>30</v>
      </c>
      <c r="X38" s="230">
        <v>10</v>
      </c>
      <c r="Y38" s="231">
        <v>60</v>
      </c>
      <c r="Z38" s="95"/>
      <c r="AA38" s="230">
        <v>45</v>
      </c>
      <c r="AB38" s="230">
        <v>15</v>
      </c>
      <c r="AC38" s="231">
        <v>65</v>
      </c>
      <c r="AD38" s="95"/>
      <c r="AE38" s="230">
        <v>1</v>
      </c>
      <c r="AF38" s="93">
        <v>4</v>
      </c>
      <c r="AG38" s="232">
        <v>5</v>
      </c>
      <c r="AH38" s="85">
        <f t="shared" si="20"/>
        <v>4.8</v>
      </c>
      <c r="AI38" s="96">
        <v>10</v>
      </c>
      <c r="AJ38" s="96">
        <v>10</v>
      </c>
      <c r="AK38" s="97"/>
    </row>
    <row r="39" spans="1:37" s="6" customFormat="1" ht="43.5" customHeight="1" thickBot="1">
      <c r="A39" s="171" t="s">
        <v>76</v>
      </c>
      <c r="B39" s="172" t="s">
        <v>107</v>
      </c>
      <c r="C39" s="173"/>
      <c r="D39" s="174">
        <f aca="true" t="shared" si="23" ref="D39:AK39">SUM(D40:D48)</f>
        <v>36</v>
      </c>
      <c r="E39" s="175">
        <f t="shared" si="23"/>
        <v>900</v>
      </c>
      <c r="F39" s="175">
        <f t="shared" si="23"/>
        <v>430</v>
      </c>
      <c r="G39" s="175">
        <f t="shared" si="23"/>
        <v>0</v>
      </c>
      <c r="H39" s="175">
        <f t="shared" si="23"/>
        <v>375</v>
      </c>
      <c r="I39" s="175">
        <f t="shared" si="23"/>
        <v>180</v>
      </c>
      <c r="J39" s="175">
        <f t="shared" si="23"/>
        <v>180</v>
      </c>
      <c r="K39" s="175">
        <f t="shared" si="23"/>
        <v>15</v>
      </c>
      <c r="L39" s="175">
        <f t="shared" si="23"/>
        <v>55</v>
      </c>
      <c r="M39" s="176">
        <f t="shared" si="23"/>
        <v>470</v>
      </c>
      <c r="N39" s="177">
        <f t="shared" si="23"/>
        <v>0</v>
      </c>
      <c r="O39" s="175">
        <f t="shared" si="23"/>
        <v>60</v>
      </c>
      <c r="P39" s="175">
        <f t="shared" si="23"/>
        <v>5</v>
      </c>
      <c r="Q39" s="176">
        <f t="shared" si="23"/>
        <v>85</v>
      </c>
      <c r="R39" s="177">
        <f t="shared" si="23"/>
        <v>0</v>
      </c>
      <c r="S39" s="175">
        <f t="shared" si="23"/>
        <v>165</v>
      </c>
      <c r="T39" s="175">
        <f t="shared" si="23"/>
        <v>15</v>
      </c>
      <c r="U39" s="176">
        <f t="shared" si="23"/>
        <v>170</v>
      </c>
      <c r="V39" s="177">
        <f t="shared" si="23"/>
        <v>0</v>
      </c>
      <c r="W39" s="175">
        <f t="shared" si="23"/>
        <v>75</v>
      </c>
      <c r="X39" s="175">
        <f t="shared" si="23"/>
        <v>25</v>
      </c>
      <c r="Y39" s="176">
        <f t="shared" si="23"/>
        <v>75</v>
      </c>
      <c r="Z39" s="177">
        <f t="shared" si="23"/>
        <v>0</v>
      </c>
      <c r="AA39" s="175">
        <f t="shared" si="23"/>
        <v>75</v>
      </c>
      <c r="AB39" s="175">
        <f t="shared" si="23"/>
        <v>10</v>
      </c>
      <c r="AC39" s="176">
        <f t="shared" si="23"/>
        <v>140</v>
      </c>
      <c r="AD39" s="174">
        <f t="shared" si="23"/>
        <v>6</v>
      </c>
      <c r="AE39" s="178">
        <f t="shared" si="23"/>
        <v>14</v>
      </c>
      <c r="AF39" s="178">
        <f t="shared" si="23"/>
        <v>7</v>
      </c>
      <c r="AG39" s="179">
        <f t="shared" si="23"/>
        <v>9</v>
      </c>
      <c r="AH39" s="180">
        <f t="shared" si="23"/>
        <v>17.200000000000003</v>
      </c>
      <c r="AI39" s="181">
        <f t="shared" si="23"/>
        <v>36</v>
      </c>
      <c r="AJ39" s="181">
        <f t="shared" si="23"/>
        <v>36</v>
      </c>
      <c r="AK39" s="182">
        <f t="shared" si="23"/>
        <v>34</v>
      </c>
    </row>
    <row r="40" spans="1:37" s="5" customFormat="1" ht="36" customHeight="1">
      <c r="A40" s="98" t="s">
        <v>9</v>
      </c>
      <c r="B40" s="105" t="s">
        <v>78</v>
      </c>
      <c r="C40" s="100" t="s">
        <v>123</v>
      </c>
      <c r="D40" s="48">
        <f aca="true" t="shared" si="24" ref="D40:D48">SUM(AD40:AG40)</f>
        <v>4</v>
      </c>
      <c r="E40" s="49">
        <f aca="true" t="shared" si="25" ref="E40:E48">SUM(F40,M40)</f>
        <v>100</v>
      </c>
      <c r="F40" s="49">
        <f aca="true" t="shared" si="26" ref="F40:F48">SUM(G40:H40,L40)</f>
        <v>50</v>
      </c>
      <c r="G40" s="50">
        <f aca="true" t="shared" si="27" ref="G40:G48">SUM(N40+R40+V40+Z40)</f>
        <v>0</v>
      </c>
      <c r="H40" s="51">
        <f aca="true" t="shared" si="28" ref="H40:H48">SUM(O40+S40+W40+AA40)</f>
        <v>45</v>
      </c>
      <c r="I40" s="51">
        <v>45</v>
      </c>
      <c r="J40" s="51"/>
      <c r="K40" s="51"/>
      <c r="L40" s="214">
        <f aca="true" t="shared" si="29" ref="L40:M44">SUM(P40+T40+X40+AB40)</f>
        <v>5</v>
      </c>
      <c r="M40" s="220">
        <f t="shared" si="29"/>
        <v>50</v>
      </c>
      <c r="N40" s="101"/>
      <c r="O40" s="72"/>
      <c r="P40" s="72"/>
      <c r="Q40" s="74"/>
      <c r="R40" s="101"/>
      <c r="S40" s="72">
        <v>45</v>
      </c>
      <c r="T40" s="227">
        <v>5</v>
      </c>
      <c r="U40" s="228">
        <v>50</v>
      </c>
      <c r="V40" s="101"/>
      <c r="W40" s="72"/>
      <c r="X40" s="72"/>
      <c r="Y40" s="74"/>
      <c r="Z40" s="101"/>
      <c r="AA40" s="72"/>
      <c r="AB40" s="72"/>
      <c r="AC40" s="74"/>
      <c r="AD40" s="102"/>
      <c r="AE40" s="235">
        <v>4</v>
      </c>
      <c r="AF40" s="103"/>
      <c r="AG40" s="104"/>
      <c r="AH40" s="71">
        <f aca="true" t="shared" si="30" ref="AH40:AH48">F40/25</f>
        <v>2</v>
      </c>
      <c r="AI40" s="227">
        <v>4</v>
      </c>
      <c r="AJ40" s="73">
        <f aca="true" t="shared" si="31" ref="AJ40:AJ48">E40/25</f>
        <v>4</v>
      </c>
      <c r="AK40" s="74">
        <v>4</v>
      </c>
    </row>
    <row r="41" spans="1:37" s="5" customFormat="1" ht="36" customHeight="1">
      <c r="A41" s="46" t="s">
        <v>8</v>
      </c>
      <c r="B41" s="105" t="s">
        <v>79</v>
      </c>
      <c r="C41" s="106" t="s">
        <v>123</v>
      </c>
      <c r="D41" s="48">
        <f t="shared" si="24"/>
        <v>3</v>
      </c>
      <c r="E41" s="49">
        <f t="shared" si="25"/>
        <v>75</v>
      </c>
      <c r="F41" s="49">
        <f t="shared" si="26"/>
        <v>30</v>
      </c>
      <c r="G41" s="50">
        <f t="shared" si="27"/>
        <v>0</v>
      </c>
      <c r="H41" s="51">
        <f>SUM(O41+S41+W41+AA41)</f>
        <v>30</v>
      </c>
      <c r="I41" s="51">
        <v>30</v>
      </c>
      <c r="J41" s="51"/>
      <c r="K41" s="51"/>
      <c r="L41" s="50">
        <f t="shared" si="29"/>
        <v>0</v>
      </c>
      <c r="M41" s="52">
        <f t="shared" si="29"/>
        <v>45</v>
      </c>
      <c r="N41" s="55"/>
      <c r="O41" s="53"/>
      <c r="P41" s="65"/>
      <c r="Q41" s="66"/>
      <c r="R41" s="55"/>
      <c r="S41" s="218">
        <v>30</v>
      </c>
      <c r="T41" s="53"/>
      <c r="U41" s="219">
        <v>45</v>
      </c>
      <c r="V41" s="55"/>
      <c r="W41" s="53"/>
      <c r="X41" s="53"/>
      <c r="Y41" s="54"/>
      <c r="Z41" s="55"/>
      <c r="AA41" s="53"/>
      <c r="AB41" s="53"/>
      <c r="AC41" s="54"/>
      <c r="AD41" s="56"/>
      <c r="AE41" s="57">
        <v>3</v>
      </c>
      <c r="AF41" s="57"/>
      <c r="AG41" s="58"/>
      <c r="AH41" s="59">
        <f t="shared" si="30"/>
        <v>1.2</v>
      </c>
      <c r="AI41" s="53">
        <v>3</v>
      </c>
      <c r="AJ41" s="60">
        <f t="shared" si="31"/>
        <v>3</v>
      </c>
      <c r="AK41" s="54">
        <v>3</v>
      </c>
    </row>
    <row r="42" spans="1:37" s="5" customFormat="1" ht="36" customHeight="1">
      <c r="A42" s="46" t="s">
        <v>7</v>
      </c>
      <c r="B42" s="107" t="s">
        <v>129</v>
      </c>
      <c r="C42" s="106" t="s">
        <v>119</v>
      </c>
      <c r="D42" s="48">
        <f t="shared" si="24"/>
        <v>2</v>
      </c>
      <c r="E42" s="49">
        <f t="shared" si="25"/>
        <v>50</v>
      </c>
      <c r="F42" s="49">
        <f t="shared" si="26"/>
        <v>20</v>
      </c>
      <c r="G42" s="50">
        <f t="shared" si="27"/>
        <v>0</v>
      </c>
      <c r="H42" s="215">
        <f t="shared" si="28"/>
        <v>15</v>
      </c>
      <c r="I42" s="215"/>
      <c r="J42" s="51">
        <v>15</v>
      </c>
      <c r="K42" s="215"/>
      <c r="L42" s="214">
        <f t="shared" si="29"/>
        <v>5</v>
      </c>
      <c r="M42" s="220">
        <f t="shared" si="29"/>
        <v>30</v>
      </c>
      <c r="N42" s="55"/>
      <c r="O42" s="53"/>
      <c r="P42" s="65"/>
      <c r="Q42" s="66"/>
      <c r="R42" s="55"/>
      <c r="S42" s="218">
        <v>15</v>
      </c>
      <c r="T42" s="218">
        <v>5</v>
      </c>
      <c r="U42" s="219">
        <v>30</v>
      </c>
      <c r="V42" s="55"/>
      <c r="W42" s="53"/>
      <c r="X42" s="53"/>
      <c r="Y42" s="54"/>
      <c r="Z42" s="55"/>
      <c r="AA42" s="53"/>
      <c r="AB42" s="53"/>
      <c r="AC42" s="54"/>
      <c r="AD42" s="56"/>
      <c r="AE42" s="57">
        <v>2</v>
      </c>
      <c r="AF42" s="57"/>
      <c r="AG42" s="58"/>
      <c r="AH42" s="59">
        <f t="shared" si="30"/>
        <v>0.8</v>
      </c>
      <c r="AI42" s="53">
        <v>2</v>
      </c>
      <c r="AJ42" s="60">
        <f t="shared" si="31"/>
        <v>2</v>
      </c>
      <c r="AK42" s="54">
        <v>2</v>
      </c>
    </row>
    <row r="43" spans="1:37" s="5" customFormat="1" ht="36" customHeight="1">
      <c r="A43" s="46" t="s">
        <v>6</v>
      </c>
      <c r="B43" s="105" t="s">
        <v>80</v>
      </c>
      <c r="C43" s="106" t="s">
        <v>121</v>
      </c>
      <c r="D43" s="48">
        <f t="shared" si="24"/>
        <v>5</v>
      </c>
      <c r="E43" s="49">
        <f t="shared" si="25"/>
        <v>125</v>
      </c>
      <c r="F43" s="49">
        <f t="shared" si="26"/>
        <v>50</v>
      </c>
      <c r="G43" s="50">
        <f t="shared" si="27"/>
        <v>0</v>
      </c>
      <c r="H43" s="51">
        <f t="shared" si="28"/>
        <v>45</v>
      </c>
      <c r="I43" s="51">
        <v>15</v>
      </c>
      <c r="J43" s="51">
        <v>30</v>
      </c>
      <c r="K43" s="51"/>
      <c r="L43" s="214">
        <v>5</v>
      </c>
      <c r="M43" s="220">
        <v>75</v>
      </c>
      <c r="N43" s="55"/>
      <c r="O43" s="218">
        <v>45</v>
      </c>
      <c r="P43" s="229">
        <v>5</v>
      </c>
      <c r="Q43" s="226">
        <v>75</v>
      </c>
      <c r="R43" s="55"/>
      <c r="S43" s="53"/>
      <c r="T43" s="53"/>
      <c r="U43" s="54"/>
      <c r="V43" s="55"/>
      <c r="W43" s="53"/>
      <c r="X43" s="53"/>
      <c r="Y43" s="54"/>
      <c r="Z43" s="55"/>
      <c r="AA43" s="53"/>
      <c r="AB43" s="53"/>
      <c r="AC43" s="54"/>
      <c r="AD43" s="56">
        <v>5</v>
      </c>
      <c r="AE43" s="57"/>
      <c r="AF43" s="57"/>
      <c r="AG43" s="58"/>
      <c r="AH43" s="59">
        <f t="shared" si="30"/>
        <v>2</v>
      </c>
      <c r="AI43" s="53">
        <v>5</v>
      </c>
      <c r="AJ43" s="60">
        <f t="shared" si="31"/>
        <v>5</v>
      </c>
      <c r="AK43" s="54">
        <v>5</v>
      </c>
    </row>
    <row r="44" spans="1:37" s="5" customFormat="1" ht="36" customHeight="1">
      <c r="A44" s="46" t="s">
        <v>5</v>
      </c>
      <c r="B44" s="105" t="s">
        <v>82</v>
      </c>
      <c r="C44" s="106" t="s">
        <v>122</v>
      </c>
      <c r="D44" s="48">
        <f t="shared" si="24"/>
        <v>9</v>
      </c>
      <c r="E44" s="49">
        <f t="shared" si="25"/>
        <v>225</v>
      </c>
      <c r="F44" s="49">
        <f t="shared" si="26"/>
        <v>145</v>
      </c>
      <c r="G44" s="50">
        <f t="shared" si="27"/>
        <v>0</v>
      </c>
      <c r="H44" s="51">
        <f t="shared" si="28"/>
        <v>120</v>
      </c>
      <c r="I44" s="51">
        <v>60</v>
      </c>
      <c r="J44" s="51">
        <v>60</v>
      </c>
      <c r="K44" s="51"/>
      <c r="L44" s="214">
        <f t="shared" si="29"/>
        <v>25</v>
      </c>
      <c r="M44" s="220">
        <f t="shared" si="29"/>
        <v>80</v>
      </c>
      <c r="N44" s="55"/>
      <c r="O44" s="53"/>
      <c r="P44" s="65"/>
      <c r="Q44" s="66"/>
      <c r="R44" s="55"/>
      <c r="S44" s="218">
        <v>60</v>
      </c>
      <c r="T44" s="218">
        <v>5</v>
      </c>
      <c r="U44" s="219">
        <v>35</v>
      </c>
      <c r="V44" s="55"/>
      <c r="W44" s="218">
        <v>60</v>
      </c>
      <c r="X44" s="218">
        <v>20</v>
      </c>
      <c r="Y44" s="219">
        <v>45</v>
      </c>
      <c r="Z44" s="55"/>
      <c r="AA44" s="53"/>
      <c r="AB44" s="53"/>
      <c r="AC44" s="54"/>
      <c r="AD44" s="56"/>
      <c r="AE44" s="233">
        <v>4</v>
      </c>
      <c r="AF44" s="57">
        <v>5</v>
      </c>
      <c r="AG44" s="58"/>
      <c r="AH44" s="59">
        <f t="shared" si="30"/>
        <v>5.8</v>
      </c>
      <c r="AI44" s="53">
        <v>9</v>
      </c>
      <c r="AJ44" s="60">
        <f t="shared" si="31"/>
        <v>9</v>
      </c>
      <c r="AK44" s="219">
        <v>9</v>
      </c>
    </row>
    <row r="45" spans="1:37" s="5" customFormat="1" ht="36" customHeight="1">
      <c r="A45" s="46" t="s">
        <v>4</v>
      </c>
      <c r="B45" s="107" t="s">
        <v>84</v>
      </c>
      <c r="C45" s="106" t="s">
        <v>120</v>
      </c>
      <c r="D45" s="48">
        <v>9</v>
      </c>
      <c r="E45" s="49">
        <f t="shared" si="25"/>
        <v>225</v>
      </c>
      <c r="F45" s="49">
        <f t="shared" si="26"/>
        <v>85</v>
      </c>
      <c r="G45" s="50">
        <f t="shared" si="27"/>
        <v>0</v>
      </c>
      <c r="H45" s="51">
        <f t="shared" si="28"/>
        <v>75</v>
      </c>
      <c r="I45" s="51">
        <v>30</v>
      </c>
      <c r="J45" s="51">
        <v>45</v>
      </c>
      <c r="K45" s="51"/>
      <c r="L45" s="50">
        <f aca="true" t="shared" si="32" ref="L45:M48">SUM(P45+T45+X45+AB45)</f>
        <v>10</v>
      </c>
      <c r="M45" s="52">
        <f t="shared" si="32"/>
        <v>140</v>
      </c>
      <c r="N45" s="55"/>
      <c r="O45" s="53"/>
      <c r="P45" s="65"/>
      <c r="Q45" s="66"/>
      <c r="R45" s="55"/>
      <c r="S45" s="53"/>
      <c r="T45" s="53"/>
      <c r="U45" s="54"/>
      <c r="V45" s="55"/>
      <c r="W45" s="53"/>
      <c r="X45" s="53"/>
      <c r="Y45" s="54"/>
      <c r="Z45" s="55"/>
      <c r="AA45" s="218">
        <v>75</v>
      </c>
      <c r="AB45" s="218">
        <v>10</v>
      </c>
      <c r="AC45" s="219">
        <v>140</v>
      </c>
      <c r="AD45" s="56"/>
      <c r="AE45" s="57"/>
      <c r="AF45" s="57"/>
      <c r="AG45" s="236">
        <v>9</v>
      </c>
      <c r="AH45" s="59">
        <f t="shared" si="30"/>
        <v>3.4</v>
      </c>
      <c r="AI45" s="218">
        <v>9</v>
      </c>
      <c r="AJ45" s="60">
        <f t="shared" si="31"/>
        <v>9</v>
      </c>
      <c r="AK45" s="54">
        <v>9</v>
      </c>
    </row>
    <row r="46" spans="1:37" s="5" customFormat="1" ht="36" customHeight="1">
      <c r="A46" s="46" t="s">
        <v>14</v>
      </c>
      <c r="B46" s="105" t="s">
        <v>86</v>
      </c>
      <c r="C46" s="106" t="s">
        <v>119</v>
      </c>
      <c r="D46" s="48">
        <f t="shared" si="24"/>
        <v>1</v>
      </c>
      <c r="E46" s="49">
        <f t="shared" si="25"/>
        <v>25</v>
      </c>
      <c r="F46" s="49">
        <f t="shared" si="26"/>
        <v>15</v>
      </c>
      <c r="G46" s="50">
        <f t="shared" si="27"/>
        <v>0</v>
      </c>
      <c r="H46" s="51">
        <f t="shared" si="28"/>
        <v>15</v>
      </c>
      <c r="I46" s="51"/>
      <c r="J46" s="51">
        <v>15</v>
      </c>
      <c r="K46" s="51"/>
      <c r="L46" s="50">
        <f t="shared" si="32"/>
        <v>0</v>
      </c>
      <c r="M46" s="52">
        <f t="shared" si="32"/>
        <v>10</v>
      </c>
      <c r="N46" s="55"/>
      <c r="O46" s="53"/>
      <c r="P46" s="65"/>
      <c r="Q46" s="66"/>
      <c r="R46" s="55"/>
      <c r="S46" s="53">
        <v>15</v>
      </c>
      <c r="T46" s="53"/>
      <c r="U46" s="54">
        <v>10</v>
      </c>
      <c r="V46" s="55"/>
      <c r="W46" s="53"/>
      <c r="X46" s="53"/>
      <c r="Y46" s="54"/>
      <c r="Z46" s="55"/>
      <c r="AA46" s="53"/>
      <c r="AB46" s="53"/>
      <c r="AC46" s="54"/>
      <c r="AD46" s="56"/>
      <c r="AE46" s="57">
        <v>1</v>
      </c>
      <c r="AF46" s="57"/>
      <c r="AG46" s="58"/>
      <c r="AH46" s="59">
        <f t="shared" si="30"/>
        <v>0.6</v>
      </c>
      <c r="AI46" s="53">
        <v>1</v>
      </c>
      <c r="AJ46" s="60">
        <f t="shared" si="31"/>
        <v>1</v>
      </c>
      <c r="AK46" s="54"/>
    </row>
    <row r="47" spans="1:37" s="5" customFormat="1" ht="36" customHeight="1">
      <c r="A47" s="46" t="s">
        <v>15</v>
      </c>
      <c r="B47" s="105" t="s">
        <v>87</v>
      </c>
      <c r="C47" s="106" t="s">
        <v>119</v>
      </c>
      <c r="D47" s="48">
        <f t="shared" si="24"/>
        <v>1</v>
      </c>
      <c r="E47" s="49">
        <f t="shared" si="25"/>
        <v>25</v>
      </c>
      <c r="F47" s="49">
        <f t="shared" si="26"/>
        <v>15</v>
      </c>
      <c r="G47" s="50">
        <f t="shared" si="27"/>
        <v>0</v>
      </c>
      <c r="H47" s="51">
        <f t="shared" si="28"/>
        <v>15</v>
      </c>
      <c r="I47" s="51"/>
      <c r="J47" s="51"/>
      <c r="K47" s="51">
        <v>15</v>
      </c>
      <c r="L47" s="50">
        <f t="shared" si="32"/>
        <v>0</v>
      </c>
      <c r="M47" s="52">
        <f t="shared" si="32"/>
        <v>10</v>
      </c>
      <c r="N47" s="55"/>
      <c r="O47" s="53">
        <v>15</v>
      </c>
      <c r="P47" s="65"/>
      <c r="Q47" s="66">
        <v>10</v>
      </c>
      <c r="R47" s="55"/>
      <c r="S47" s="53"/>
      <c r="T47" s="53"/>
      <c r="U47" s="54"/>
      <c r="V47" s="55"/>
      <c r="W47" s="53"/>
      <c r="X47" s="53"/>
      <c r="Y47" s="54"/>
      <c r="Z47" s="55"/>
      <c r="AA47" s="53"/>
      <c r="AB47" s="53"/>
      <c r="AC47" s="54"/>
      <c r="AD47" s="56">
        <v>1</v>
      </c>
      <c r="AE47" s="57"/>
      <c r="AF47" s="57"/>
      <c r="AG47" s="58"/>
      <c r="AH47" s="59">
        <f t="shared" si="30"/>
        <v>0.6</v>
      </c>
      <c r="AI47" s="53">
        <v>1</v>
      </c>
      <c r="AJ47" s="60">
        <f t="shared" si="31"/>
        <v>1</v>
      </c>
      <c r="AK47" s="54"/>
    </row>
    <row r="48" spans="1:37" s="5" customFormat="1" ht="68.25" customHeight="1" thickBot="1">
      <c r="A48" s="46" t="s">
        <v>16</v>
      </c>
      <c r="B48" s="107" t="s">
        <v>128</v>
      </c>
      <c r="C48" s="106" t="s">
        <v>119</v>
      </c>
      <c r="D48" s="48">
        <f t="shared" si="24"/>
        <v>2</v>
      </c>
      <c r="E48" s="49">
        <f t="shared" si="25"/>
        <v>50</v>
      </c>
      <c r="F48" s="49">
        <f t="shared" si="26"/>
        <v>20</v>
      </c>
      <c r="G48" s="50">
        <f t="shared" si="27"/>
        <v>0</v>
      </c>
      <c r="H48" s="51">
        <f t="shared" si="28"/>
        <v>15</v>
      </c>
      <c r="I48" s="51"/>
      <c r="J48" s="51">
        <v>15</v>
      </c>
      <c r="K48" s="51"/>
      <c r="L48" s="50">
        <f t="shared" si="32"/>
        <v>5</v>
      </c>
      <c r="M48" s="52">
        <f t="shared" si="32"/>
        <v>30</v>
      </c>
      <c r="N48" s="55"/>
      <c r="O48" s="53"/>
      <c r="P48" s="65"/>
      <c r="Q48" s="66"/>
      <c r="R48" s="55"/>
      <c r="S48" s="53"/>
      <c r="T48" s="53"/>
      <c r="U48" s="54"/>
      <c r="V48" s="55"/>
      <c r="W48" s="218">
        <v>15</v>
      </c>
      <c r="X48" s="218">
        <v>5</v>
      </c>
      <c r="Y48" s="219">
        <v>30</v>
      </c>
      <c r="Z48" s="55"/>
      <c r="AA48" s="218"/>
      <c r="AB48" s="218"/>
      <c r="AC48" s="219"/>
      <c r="AD48" s="56"/>
      <c r="AE48" s="57"/>
      <c r="AF48" s="57">
        <v>2</v>
      </c>
      <c r="AG48" s="58"/>
      <c r="AH48" s="200">
        <f t="shared" si="30"/>
        <v>0.8</v>
      </c>
      <c r="AI48" s="79">
        <v>2</v>
      </c>
      <c r="AJ48" s="201">
        <f t="shared" si="31"/>
        <v>2</v>
      </c>
      <c r="AK48" s="80">
        <v>2</v>
      </c>
    </row>
    <row r="49" spans="1:37" s="6" customFormat="1" ht="43.5" customHeight="1" thickBot="1">
      <c r="A49" s="171" t="s">
        <v>77</v>
      </c>
      <c r="B49" s="172" t="s">
        <v>108</v>
      </c>
      <c r="C49" s="173"/>
      <c r="D49" s="174">
        <f>SUM(D50:D52)</f>
        <v>7</v>
      </c>
      <c r="E49" s="175">
        <f aca="true" t="shared" si="33" ref="E49:AG49">SUM(E50:E52)</f>
        <v>210</v>
      </c>
      <c r="F49" s="175">
        <f t="shared" si="33"/>
        <v>0</v>
      </c>
      <c r="G49" s="175">
        <f t="shared" si="33"/>
        <v>0</v>
      </c>
      <c r="H49" s="175">
        <f t="shared" si="33"/>
        <v>0</v>
      </c>
      <c r="I49" s="175">
        <f t="shared" si="33"/>
        <v>0</v>
      </c>
      <c r="J49" s="175">
        <f t="shared" si="33"/>
        <v>0</v>
      </c>
      <c r="K49" s="175">
        <f t="shared" si="33"/>
        <v>0</v>
      </c>
      <c r="L49" s="175">
        <f t="shared" si="33"/>
        <v>0</v>
      </c>
      <c r="M49" s="176">
        <f t="shared" si="33"/>
        <v>210</v>
      </c>
      <c r="N49" s="177">
        <f t="shared" si="33"/>
        <v>0</v>
      </c>
      <c r="O49" s="175">
        <f t="shared" si="33"/>
        <v>0</v>
      </c>
      <c r="P49" s="175">
        <f t="shared" si="33"/>
        <v>0</v>
      </c>
      <c r="Q49" s="176">
        <f t="shared" si="33"/>
        <v>0</v>
      </c>
      <c r="R49" s="177">
        <f t="shared" si="33"/>
        <v>0</v>
      </c>
      <c r="S49" s="175">
        <f t="shared" si="33"/>
        <v>0</v>
      </c>
      <c r="T49" s="175">
        <f t="shared" si="33"/>
        <v>0</v>
      </c>
      <c r="U49" s="176">
        <f t="shared" si="33"/>
        <v>0</v>
      </c>
      <c r="V49" s="177">
        <f t="shared" si="33"/>
        <v>0</v>
      </c>
      <c r="W49" s="175">
        <f t="shared" si="33"/>
        <v>0</v>
      </c>
      <c r="X49" s="175">
        <f t="shared" si="33"/>
        <v>0</v>
      </c>
      <c r="Y49" s="176">
        <f t="shared" si="33"/>
        <v>90</v>
      </c>
      <c r="Z49" s="177">
        <f t="shared" si="33"/>
        <v>0</v>
      </c>
      <c r="AA49" s="175">
        <f t="shared" si="33"/>
        <v>0</v>
      </c>
      <c r="AB49" s="175">
        <f t="shared" si="33"/>
        <v>0</v>
      </c>
      <c r="AC49" s="176">
        <f t="shared" si="33"/>
        <v>120</v>
      </c>
      <c r="AD49" s="174">
        <f t="shared" si="33"/>
        <v>0</v>
      </c>
      <c r="AE49" s="178">
        <f>SUM(AE50:AE52)</f>
        <v>0</v>
      </c>
      <c r="AF49" s="178">
        <f t="shared" si="33"/>
        <v>3</v>
      </c>
      <c r="AG49" s="179">
        <f t="shared" si="33"/>
        <v>4</v>
      </c>
      <c r="AH49" s="177">
        <f>SUM(AH50:AH52)</f>
        <v>0</v>
      </c>
      <c r="AI49" s="175">
        <f>SUM(AI50:AI52)</f>
        <v>7</v>
      </c>
      <c r="AJ49" s="175">
        <f>SUM(AJ50:AJ52)</f>
        <v>7</v>
      </c>
      <c r="AK49" s="175">
        <f>SUM(AK50:AK52)</f>
        <v>0</v>
      </c>
    </row>
    <row r="50" spans="1:37" s="5" customFormat="1" ht="36" customHeight="1">
      <c r="A50" s="98" t="s">
        <v>9</v>
      </c>
      <c r="B50" s="99" t="s">
        <v>81</v>
      </c>
      <c r="C50" s="100" t="s">
        <v>119</v>
      </c>
      <c r="D50" s="48">
        <f>SUM(AD50:AG50)</f>
        <v>1</v>
      </c>
      <c r="E50" s="49">
        <f>SUM(F50,M50)</f>
        <v>30</v>
      </c>
      <c r="F50" s="49">
        <f>SUM(G50:H50,L50)</f>
        <v>0</v>
      </c>
      <c r="G50" s="50">
        <f aca="true" t="shared" si="34" ref="G50:H52">SUM(N50+R50+V50+Z50)</f>
        <v>0</v>
      </c>
      <c r="H50" s="51">
        <f t="shared" si="34"/>
        <v>0</v>
      </c>
      <c r="I50" s="51"/>
      <c r="J50" s="51"/>
      <c r="K50" s="51"/>
      <c r="L50" s="50">
        <f aca="true" t="shared" si="35" ref="L50:M52">SUM(P50+T50+X50+AB50)</f>
        <v>0</v>
      </c>
      <c r="M50" s="52">
        <f t="shared" si="35"/>
        <v>30</v>
      </c>
      <c r="N50" s="101"/>
      <c r="O50" s="72"/>
      <c r="P50" s="72"/>
      <c r="Q50" s="74"/>
      <c r="R50" s="101"/>
      <c r="S50" s="72"/>
      <c r="T50" s="72"/>
      <c r="U50" s="74"/>
      <c r="V50" s="101"/>
      <c r="W50" s="72"/>
      <c r="X50" s="72"/>
      <c r="Y50" s="74">
        <v>30</v>
      </c>
      <c r="Z50" s="101"/>
      <c r="AA50" s="72"/>
      <c r="AB50" s="72"/>
      <c r="AC50" s="74"/>
      <c r="AD50" s="102"/>
      <c r="AE50" s="103"/>
      <c r="AF50" s="103">
        <v>1</v>
      </c>
      <c r="AG50" s="104"/>
      <c r="AH50" s="71">
        <f>F50/25</f>
        <v>0</v>
      </c>
      <c r="AI50" s="73">
        <v>1</v>
      </c>
      <c r="AJ50" s="73">
        <v>1</v>
      </c>
      <c r="AK50" s="74"/>
    </row>
    <row r="51" spans="1:37" s="5" customFormat="1" ht="36" customHeight="1">
      <c r="A51" s="46" t="s">
        <v>8</v>
      </c>
      <c r="B51" s="105" t="s">
        <v>83</v>
      </c>
      <c r="C51" s="106" t="s">
        <v>119</v>
      </c>
      <c r="D51" s="48">
        <f>SUM(AD51:AG51)</f>
        <v>4</v>
      </c>
      <c r="E51" s="49">
        <f>SUM(F51,M51)</f>
        <v>120</v>
      </c>
      <c r="F51" s="49">
        <f>SUM(G51:H51,L51)</f>
        <v>0</v>
      </c>
      <c r="G51" s="50">
        <f t="shared" si="34"/>
        <v>0</v>
      </c>
      <c r="H51" s="51">
        <f t="shared" si="34"/>
        <v>0</v>
      </c>
      <c r="I51" s="51"/>
      <c r="J51" s="51"/>
      <c r="K51" s="51"/>
      <c r="L51" s="50">
        <f t="shared" si="35"/>
        <v>0</v>
      </c>
      <c r="M51" s="52">
        <f t="shared" si="35"/>
        <v>120</v>
      </c>
      <c r="N51" s="55"/>
      <c r="O51" s="53"/>
      <c r="P51" s="65"/>
      <c r="Q51" s="66"/>
      <c r="R51" s="55"/>
      <c r="S51" s="53"/>
      <c r="T51" s="53"/>
      <c r="U51" s="54"/>
      <c r="V51" s="55"/>
      <c r="W51" s="53"/>
      <c r="X51" s="53"/>
      <c r="Y51" s="54">
        <v>60</v>
      </c>
      <c r="Z51" s="55"/>
      <c r="AA51" s="53"/>
      <c r="AB51" s="53"/>
      <c r="AC51" s="54">
        <v>60</v>
      </c>
      <c r="AD51" s="56"/>
      <c r="AE51" s="57"/>
      <c r="AF51" s="57">
        <v>2</v>
      </c>
      <c r="AG51" s="58">
        <v>2</v>
      </c>
      <c r="AH51" s="59">
        <f>F51/25</f>
        <v>0</v>
      </c>
      <c r="AI51" s="60">
        <v>4</v>
      </c>
      <c r="AJ51" s="60">
        <v>4</v>
      </c>
      <c r="AK51" s="54"/>
    </row>
    <row r="52" spans="1:37" s="5" customFormat="1" ht="36" customHeight="1" thickBot="1">
      <c r="A52" s="46" t="s">
        <v>7</v>
      </c>
      <c r="B52" s="105" t="s">
        <v>85</v>
      </c>
      <c r="C52" s="106" t="s">
        <v>119</v>
      </c>
      <c r="D52" s="48">
        <f>SUM(AD52:AG52)</f>
        <v>2</v>
      </c>
      <c r="E52" s="49">
        <f>SUM(F52,M52)</f>
        <v>60</v>
      </c>
      <c r="F52" s="49">
        <f>SUM(G52:H52,L52)</f>
        <v>0</v>
      </c>
      <c r="G52" s="50">
        <f t="shared" si="34"/>
        <v>0</v>
      </c>
      <c r="H52" s="51">
        <f t="shared" si="34"/>
        <v>0</v>
      </c>
      <c r="I52" s="51"/>
      <c r="J52" s="51"/>
      <c r="K52" s="51"/>
      <c r="L52" s="50">
        <f t="shared" si="35"/>
        <v>0</v>
      </c>
      <c r="M52" s="52">
        <f t="shared" si="35"/>
        <v>60</v>
      </c>
      <c r="N52" s="55"/>
      <c r="O52" s="53"/>
      <c r="P52" s="65"/>
      <c r="Q52" s="66"/>
      <c r="R52" s="55"/>
      <c r="S52" s="53"/>
      <c r="T52" s="53"/>
      <c r="U52" s="54"/>
      <c r="V52" s="55"/>
      <c r="W52" s="53"/>
      <c r="X52" s="53"/>
      <c r="Y52" s="54"/>
      <c r="Z52" s="55"/>
      <c r="AA52" s="53"/>
      <c r="AB52" s="53"/>
      <c r="AC52" s="54">
        <v>60</v>
      </c>
      <c r="AD52" s="56"/>
      <c r="AE52" s="57"/>
      <c r="AF52" s="57"/>
      <c r="AG52" s="58">
        <v>2</v>
      </c>
      <c r="AH52" s="200">
        <f>F52/25</f>
        <v>0</v>
      </c>
      <c r="AI52" s="201">
        <v>2</v>
      </c>
      <c r="AJ52" s="201">
        <v>2</v>
      </c>
      <c r="AK52" s="80"/>
    </row>
    <row r="53" spans="1:37" s="6" customFormat="1" ht="43.5" customHeight="1" thickBot="1">
      <c r="A53" s="183" t="s">
        <v>88</v>
      </c>
      <c r="B53" s="184" t="s">
        <v>89</v>
      </c>
      <c r="C53" s="185"/>
      <c r="D53" s="186">
        <f aca="true" t="shared" si="36" ref="D53:N53">SUM(D54:D66)</f>
        <v>36</v>
      </c>
      <c r="E53" s="187">
        <f t="shared" si="36"/>
        <v>900</v>
      </c>
      <c r="F53" s="187">
        <f t="shared" si="36"/>
        <v>430</v>
      </c>
      <c r="G53" s="187">
        <f t="shared" si="36"/>
        <v>0</v>
      </c>
      <c r="H53" s="187">
        <f t="shared" si="36"/>
        <v>375</v>
      </c>
      <c r="I53" s="187">
        <f t="shared" si="36"/>
        <v>90</v>
      </c>
      <c r="J53" s="187">
        <f t="shared" si="36"/>
        <v>225</v>
      </c>
      <c r="K53" s="187">
        <f t="shared" si="36"/>
        <v>60</v>
      </c>
      <c r="L53" s="187">
        <f t="shared" si="36"/>
        <v>55</v>
      </c>
      <c r="M53" s="188">
        <f t="shared" si="36"/>
        <v>470</v>
      </c>
      <c r="N53" s="189">
        <f t="shared" si="36"/>
        <v>0</v>
      </c>
      <c r="O53" s="187">
        <f aca="true" t="shared" si="37" ref="O53:AG53">SUM(O54:O66)</f>
        <v>60</v>
      </c>
      <c r="P53" s="187">
        <f t="shared" si="37"/>
        <v>5</v>
      </c>
      <c r="Q53" s="188">
        <f t="shared" si="37"/>
        <v>85</v>
      </c>
      <c r="R53" s="189">
        <f t="shared" si="37"/>
        <v>0</v>
      </c>
      <c r="S53" s="187">
        <f t="shared" si="37"/>
        <v>165</v>
      </c>
      <c r="T53" s="187">
        <f t="shared" si="37"/>
        <v>15</v>
      </c>
      <c r="U53" s="188">
        <f t="shared" si="37"/>
        <v>170</v>
      </c>
      <c r="V53" s="189">
        <f t="shared" si="37"/>
        <v>0</v>
      </c>
      <c r="W53" s="187">
        <f t="shared" si="37"/>
        <v>75</v>
      </c>
      <c r="X53" s="187">
        <f t="shared" si="37"/>
        <v>25</v>
      </c>
      <c r="Y53" s="188">
        <f t="shared" si="37"/>
        <v>75</v>
      </c>
      <c r="Z53" s="189">
        <f t="shared" si="37"/>
        <v>0</v>
      </c>
      <c r="AA53" s="187">
        <f t="shared" si="37"/>
        <v>75</v>
      </c>
      <c r="AB53" s="187">
        <f t="shared" si="37"/>
        <v>10</v>
      </c>
      <c r="AC53" s="188">
        <f t="shared" si="37"/>
        <v>140</v>
      </c>
      <c r="AD53" s="186">
        <f t="shared" si="37"/>
        <v>6</v>
      </c>
      <c r="AE53" s="190">
        <f t="shared" si="37"/>
        <v>14</v>
      </c>
      <c r="AF53" s="190">
        <f t="shared" si="37"/>
        <v>7</v>
      </c>
      <c r="AG53" s="191">
        <f t="shared" si="37"/>
        <v>9</v>
      </c>
      <c r="AH53" s="224">
        <f>SUM(AH54:AH66)</f>
        <v>17.2</v>
      </c>
      <c r="AI53" s="190">
        <f>SUM(AI54:AI66)</f>
        <v>36</v>
      </c>
      <c r="AJ53" s="190">
        <f>SUM(AJ54:AJ66)</f>
        <v>36</v>
      </c>
      <c r="AK53" s="202">
        <f>SUM(AK54:AK66)</f>
        <v>0</v>
      </c>
    </row>
    <row r="54" spans="1:37" s="5" customFormat="1" ht="36" customHeight="1">
      <c r="A54" s="98" t="s">
        <v>9</v>
      </c>
      <c r="B54" s="105" t="s">
        <v>94</v>
      </c>
      <c r="C54" s="100" t="s">
        <v>121</v>
      </c>
      <c r="D54" s="48">
        <f aca="true" t="shared" si="38" ref="D54:D66">SUM(AD54:AG54)</f>
        <v>4</v>
      </c>
      <c r="E54" s="49">
        <f aca="true" t="shared" si="39" ref="E54:E66">SUM(F54,M54)</f>
        <v>100</v>
      </c>
      <c r="F54" s="49">
        <f aca="true" t="shared" si="40" ref="F54:F66">SUM(G54:H54,L54)</f>
        <v>35</v>
      </c>
      <c r="G54" s="50">
        <f aca="true" t="shared" si="41" ref="G54:G66">SUM(N54+R54+V54+Z54)</f>
        <v>0</v>
      </c>
      <c r="H54" s="51">
        <f aca="true" t="shared" si="42" ref="H54:H66">SUM(O54+S54+W54+AA54)</f>
        <v>30</v>
      </c>
      <c r="I54" s="50">
        <v>15</v>
      </c>
      <c r="J54" s="50">
        <v>15</v>
      </c>
      <c r="K54" s="51"/>
      <c r="L54" s="50">
        <f aca="true" t="shared" si="43" ref="L54:M66">SUM(P54+T54+X54+AB54)</f>
        <v>5</v>
      </c>
      <c r="M54" s="52">
        <f t="shared" si="43"/>
        <v>65</v>
      </c>
      <c r="N54" s="101"/>
      <c r="O54" s="227">
        <v>30</v>
      </c>
      <c r="P54" s="227">
        <v>5</v>
      </c>
      <c r="Q54" s="228">
        <v>65</v>
      </c>
      <c r="R54" s="101"/>
      <c r="S54" s="72"/>
      <c r="T54" s="72"/>
      <c r="U54" s="74"/>
      <c r="V54" s="101"/>
      <c r="W54" s="72"/>
      <c r="X54" s="72"/>
      <c r="Y54" s="74"/>
      <c r="Z54" s="101"/>
      <c r="AA54" s="72"/>
      <c r="AB54" s="72"/>
      <c r="AC54" s="74"/>
      <c r="AD54" s="102">
        <v>4</v>
      </c>
      <c r="AE54" s="103"/>
      <c r="AF54" s="103"/>
      <c r="AG54" s="104"/>
      <c r="AH54" s="71">
        <f aca="true" t="shared" si="44" ref="AH54:AH66">F54/25</f>
        <v>1.4</v>
      </c>
      <c r="AI54" s="72">
        <v>4</v>
      </c>
      <c r="AJ54" s="73">
        <f aca="true" t="shared" si="45" ref="AJ54:AJ66">E54/25</f>
        <v>4</v>
      </c>
      <c r="AK54" s="74"/>
    </row>
    <row r="55" spans="1:37" s="5" customFormat="1" ht="36" customHeight="1">
      <c r="A55" s="46" t="s">
        <v>8</v>
      </c>
      <c r="B55" s="105" t="s">
        <v>95</v>
      </c>
      <c r="C55" s="106" t="s">
        <v>120</v>
      </c>
      <c r="D55" s="48">
        <f t="shared" si="38"/>
        <v>4</v>
      </c>
      <c r="E55" s="49">
        <f t="shared" si="39"/>
        <v>100</v>
      </c>
      <c r="F55" s="49">
        <f t="shared" si="40"/>
        <v>30</v>
      </c>
      <c r="G55" s="50">
        <f t="shared" si="41"/>
        <v>0</v>
      </c>
      <c r="H55" s="215">
        <f t="shared" si="42"/>
        <v>30</v>
      </c>
      <c r="I55" s="50">
        <v>15</v>
      </c>
      <c r="J55" s="50">
        <v>15</v>
      </c>
      <c r="K55" s="51"/>
      <c r="L55" s="50">
        <f aca="true" t="shared" si="46" ref="L55:M59">SUM(P55+T55+X55+AB55)</f>
        <v>0</v>
      </c>
      <c r="M55" s="220">
        <f t="shared" si="46"/>
        <v>70</v>
      </c>
      <c r="N55" s="55"/>
      <c r="O55" s="53"/>
      <c r="P55" s="65"/>
      <c r="Q55" s="66"/>
      <c r="R55" s="55"/>
      <c r="S55" s="53"/>
      <c r="T55" s="53"/>
      <c r="U55" s="54"/>
      <c r="V55" s="55"/>
      <c r="W55" s="53"/>
      <c r="X55" s="53"/>
      <c r="Y55" s="54"/>
      <c r="Z55" s="55"/>
      <c r="AA55" s="218">
        <v>30</v>
      </c>
      <c r="AB55" s="218"/>
      <c r="AC55" s="219">
        <v>70</v>
      </c>
      <c r="AD55" s="56"/>
      <c r="AE55" s="57"/>
      <c r="AF55" s="57"/>
      <c r="AG55" s="58">
        <v>4</v>
      </c>
      <c r="AH55" s="59">
        <f t="shared" si="44"/>
        <v>1.2</v>
      </c>
      <c r="AI55" s="53">
        <v>4</v>
      </c>
      <c r="AJ55" s="60">
        <f t="shared" si="45"/>
        <v>4</v>
      </c>
      <c r="AK55" s="54"/>
    </row>
    <row r="56" spans="1:37" s="5" customFormat="1" ht="36" customHeight="1">
      <c r="A56" s="46" t="s">
        <v>7</v>
      </c>
      <c r="B56" s="107" t="s">
        <v>96</v>
      </c>
      <c r="C56" s="106" t="s">
        <v>119</v>
      </c>
      <c r="D56" s="48">
        <f t="shared" si="38"/>
        <v>2</v>
      </c>
      <c r="E56" s="49">
        <f t="shared" si="39"/>
        <v>50</v>
      </c>
      <c r="F56" s="49">
        <f t="shared" si="40"/>
        <v>40</v>
      </c>
      <c r="G56" s="50">
        <f t="shared" si="41"/>
        <v>0</v>
      </c>
      <c r="H56" s="215">
        <f t="shared" si="42"/>
        <v>30</v>
      </c>
      <c r="I56" s="50"/>
      <c r="J56" s="50">
        <v>30</v>
      </c>
      <c r="K56" s="51"/>
      <c r="L56" s="50">
        <f t="shared" si="46"/>
        <v>10</v>
      </c>
      <c r="M56" s="220">
        <f t="shared" si="46"/>
        <v>10</v>
      </c>
      <c r="N56" s="55"/>
      <c r="O56" s="53"/>
      <c r="P56" s="65"/>
      <c r="Q56" s="66"/>
      <c r="R56" s="55"/>
      <c r="S56" s="53"/>
      <c r="T56" s="53"/>
      <c r="U56" s="54"/>
      <c r="V56" s="55"/>
      <c r="W56" s="218">
        <v>30</v>
      </c>
      <c r="X56" s="218">
        <v>10</v>
      </c>
      <c r="Y56" s="219">
        <v>10</v>
      </c>
      <c r="Z56" s="55"/>
      <c r="AA56" s="53"/>
      <c r="AB56" s="53"/>
      <c r="AC56" s="54"/>
      <c r="AD56" s="56"/>
      <c r="AE56" s="57"/>
      <c r="AF56" s="57">
        <v>2</v>
      </c>
      <c r="AG56" s="58"/>
      <c r="AH56" s="59">
        <f t="shared" si="44"/>
        <v>1.6</v>
      </c>
      <c r="AI56" s="53">
        <v>2</v>
      </c>
      <c r="AJ56" s="60">
        <f t="shared" si="45"/>
        <v>2</v>
      </c>
      <c r="AK56" s="54"/>
    </row>
    <row r="57" spans="1:37" s="5" customFormat="1" ht="36" customHeight="1">
      <c r="A57" s="46" t="s">
        <v>6</v>
      </c>
      <c r="B57" s="105" t="s">
        <v>97</v>
      </c>
      <c r="C57" s="106" t="s">
        <v>119</v>
      </c>
      <c r="D57" s="48">
        <f t="shared" si="38"/>
        <v>3</v>
      </c>
      <c r="E57" s="49">
        <f t="shared" si="39"/>
        <v>75</v>
      </c>
      <c r="F57" s="49">
        <f t="shared" si="40"/>
        <v>30</v>
      </c>
      <c r="G57" s="50">
        <f t="shared" si="41"/>
        <v>0</v>
      </c>
      <c r="H57" s="51">
        <f t="shared" si="42"/>
        <v>30</v>
      </c>
      <c r="I57" s="50"/>
      <c r="J57" s="50">
        <v>15</v>
      </c>
      <c r="K57" s="51">
        <v>15</v>
      </c>
      <c r="L57" s="50">
        <f t="shared" si="46"/>
        <v>0</v>
      </c>
      <c r="M57" s="52">
        <f t="shared" si="46"/>
        <v>45</v>
      </c>
      <c r="N57" s="55"/>
      <c r="O57" s="53"/>
      <c r="P57" s="65"/>
      <c r="Q57" s="66"/>
      <c r="R57" s="55"/>
      <c r="S57" s="53"/>
      <c r="T57" s="53"/>
      <c r="U57" s="54"/>
      <c r="V57" s="55"/>
      <c r="W57" s="53"/>
      <c r="X57" s="53"/>
      <c r="Y57" s="54"/>
      <c r="Z57" s="55"/>
      <c r="AA57" s="218">
        <v>30</v>
      </c>
      <c r="AB57" s="218"/>
      <c r="AC57" s="219">
        <v>45</v>
      </c>
      <c r="AD57" s="237"/>
      <c r="AE57" s="233"/>
      <c r="AF57" s="233"/>
      <c r="AG57" s="236">
        <v>3</v>
      </c>
      <c r="AH57" s="59">
        <f t="shared" si="44"/>
        <v>1.2</v>
      </c>
      <c r="AI57" s="218">
        <v>3</v>
      </c>
      <c r="AJ57" s="60">
        <f t="shared" si="45"/>
        <v>3</v>
      </c>
      <c r="AK57" s="54"/>
    </row>
    <row r="58" spans="1:37" s="5" customFormat="1" ht="36" customHeight="1">
      <c r="A58" s="46" t="s">
        <v>5</v>
      </c>
      <c r="B58" s="105" t="s">
        <v>98</v>
      </c>
      <c r="C58" s="106" t="s">
        <v>119</v>
      </c>
      <c r="D58" s="48">
        <f t="shared" si="38"/>
        <v>2</v>
      </c>
      <c r="E58" s="49">
        <f t="shared" si="39"/>
        <v>50</v>
      </c>
      <c r="F58" s="49">
        <f t="shared" si="40"/>
        <v>25</v>
      </c>
      <c r="G58" s="50">
        <f t="shared" si="41"/>
        <v>0</v>
      </c>
      <c r="H58" s="51">
        <f t="shared" si="42"/>
        <v>15</v>
      </c>
      <c r="I58" s="50"/>
      <c r="J58" s="50">
        <v>15</v>
      </c>
      <c r="K58" s="51"/>
      <c r="L58" s="214">
        <f t="shared" si="46"/>
        <v>10</v>
      </c>
      <c r="M58" s="52">
        <f t="shared" si="46"/>
        <v>25</v>
      </c>
      <c r="N58" s="55"/>
      <c r="O58" s="53"/>
      <c r="P58" s="65"/>
      <c r="Q58" s="66"/>
      <c r="R58" s="55"/>
      <c r="S58" s="53"/>
      <c r="T58" s="53"/>
      <c r="U58" s="54"/>
      <c r="V58" s="55"/>
      <c r="W58" s="53"/>
      <c r="X58" s="53"/>
      <c r="Y58" s="54"/>
      <c r="Z58" s="55"/>
      <c r="AA58" s="218">
        <v>15</v>
      </c>
      <c r="AB58" s="218">
        <v>10</v>
      </c>
      <c r="AC58" s="219">
        <v>25</v>
      </c>
      <c r="AD58" s="56"/>
      <c r="AE58" s="57"/>
      <c r="AF58" s="57"/>
      <c r="AG58" s="58">
        <v>2</v>
      </c>
      <c r="AH58" s="59">
        <f t="shared" si="44"/>
        <v>1</v>
      </c>
      <c r="AI58" s="53">
        <v>2</v>
      </c>
      <c r="AJ58" s="60">
        <f t="shared" si="45"/>
        <v>2</v>
      </c>
      <c r="AK58" s="54"/>
    </row>
    <row r="59" spans="1:37" s="5" customFormat="1" ht="36" customHeight="1">
      <c r="A59" s="46" t="s">
        <v>4</v>
      </c>
      <c r="B59" s="105" t="s">
        <v>99</v>
      </c>
      <c r="C59" s="106" t="s">
        <v>119</v>
      </c>
      <c r="D59" s="48">
        <f t="shared" si="38"/>
        <v>2</v>
      </c>
      <c r="E59" s="49">
        <f t="shared" si="39"/>
        <v>50</v>
      </c>
      <c r="F59" s="49">
        <f t="shared" si="40"/>
        <v>30</v>
      </c>
      <c r="G59" s="50">
        <f t="shared" si="41"/>
        <v>0</v>
      </c>
      <c r="H59" s="51">
        <f t="shared" si="42"/>
        <v>30</v>
      </c>
      <c r="I59" s="50"/>
      <c r="J59" s="50"/>
      <c r="K59" s="51">
        <v>30</v>
      </c>
      <c r="L59" s="50">
        <f t="shared" si="46"/>
        <v>0</v>
      </c>
      <c r="M59" s="52">
        <f t="shared" si="46"/>
        <v>20</v>
      </c>
      <c r="N59" s="55"/>
      <c r="O59" s="53"/>
      <c r="P59" s="65"/>
      <c r="Q59" s="66"/>
      <c r="R59" s="55"/>
      <c r="S59" s="53">
        <v>30</v>
      </c>
      <c r="T59" s="53"/>
      <c r="U59" s="54">
        <v>20</v>
      </c>
      <c r="V59" s="55"/>
      <c r="W59" s="53"/>
      <c r="X59" s="53"/>
      <c r="Y59" s="54"/>
      <c r="Z59" s="55"/>
      <c r="AA59" s="53"/>
      <c r="AB59" s="53"/>
      <c r="AC59" s="54"/>
      <c r="AD59" s="56"/>
      <c r="AE59" s="57">
        <v>2</v>
      </c>
      <c r="AF59" s="57"/>
      <c r="AG59" s="58"/>
      <c r="AH59" s="59">
        <f t="shared" si="44"/>
        <v>1.2</v>
      </c>
      <c r="AI59" s="53">
        <v>2</v>
      </c>
      <c r="AJ59" s="60">
        <f t="shared" si="45"/>
        <v>2</v>
      </c>
      <c r="AK59" s="54"/>
    </row>
    <row r="60" spans="1:37" s="5" customFormat="1" ht="36" customHeight="1">
      <c r="A60" s="46" t="s">
        <v>14</v>
      </c>
      <c r="B60" s="107" t="s">
        <v>100</v>
      </c>
      <c r="C60" s="106" t="s">
        <v>119</v>
      </c>
      <c r="D60" s="48">
        <f t="shared" si="38"/>
        <v>2</v>
      </c>
      <c r="E60" s="49">
        <f t="shared" si="39"/>
        <v>50</v>
      </c>
      <c r="F60" s="49">
        <f t="shared" si="40"/>
        <v>20</v>
      </c>
      <c r="G60" s="50">
        <f t="shared" si="41"/>
        <v>0</v>
      </c>
      <c r="H60" s="51">
        <f t="shared" si="42"/>
        <v>15</v>
      </c>
      <c r="I60" s="50"/>
      <c r="J60" s="50">
        <v>15</v>
      </c>
      <c r="K60" s="215"/>
      <c r="L60" s="214">
        <f t="shared" si="43"/>
        <v>5</v>
      </c>
      <c r="M60" s="220">
        <f t="shared" si="43"/>
        <v>30</v>
      </c>
      <c r="N60" s="55"/>
      <c r="O60" s="53"/>
      <c r="P60" s="65"/>
      <c r="Q60" s="66"/>
      <c r="R60" s="55"/>
      <c r="S60" s="218">
        <v>15</v>
      </c>
      <c r="T60" s="218">
        <v>5</v>
      </c>
      <c r="U60" s="219">
        <v>30</v>
      </c>
      <c r="V60" s="55"/>
      <c r="W60" s="53"/>
      <c r="X60" s="53"/>
      <c r="Y60" s="54"/>
      <c r="Z60" s="55"/>
      <c r="AA60" s="53"/>
      <c r="AB60" s="53"/>
      <c r="AC60" s="54"/>
      <c r="AD60" s="56"/>
      <c r="AE60" s="57">
        <v>2</v>
      </c>
      <c r="AF60" s="57"/>
      <c r="AG60" s="58"/>
      <c r="AH60" s="59">
        <f t="shared" si="44"/>
        <v>0.8</v>
      </c>
      <c r="AI60" s="53">
        <v>2</v>
      </c>
      <c r="AJ60" s="60">
        <f t="shared" si="45"/>
        <v>2</v>
      </c>
      <c r="AK60" s="54"/>
    </row>
    <row r="61" spans="1:37" s="5" customFormat="1" ht="36" customHeight="1">
      <c r="A61" s="46" t="s">
        <v>15</v>
      </c>
      <c r="B61" s="105" t="s">
        <v>101</v>
      </c>
      <c r="C61" s="106" t="s">
        <v>119</v>
      </c>
      <c r="D61" s="48">
        <f t="shared" si="38"/>
        <v>2</v>
      </c>
      <c r="E61" s="49">
        <f t="shared" si="39"/>
        <v>50</v>
      </c>
      <c r="F61" s="49">
        <f t="shared" si="40"/>
        <v>30</v>
      </c>
      <c r="G61" s="50">
        <f t="shared" si="41"/>
        <v>0</v>
      </c>
      <c r="H61" s="215">
        <f t="shared" si="42"/>
        <v>30</v>
      </c>
      <c r="I61" s="50">
        <v>15</v>
      </c>
      <c r="J61" s="50">
        <v>15</v>
      </c>
      <c r="K61" s="215"/>
      <c r="L61" s="214">
        <f t="shared" si="43"/>
        <v>0</v>
      </c>
      <c r="M61" s="220">
        <f t="shared" si="43"/>
        <v>20</v>
      </c>
      <c r="N61" s="55"/>
      <c r="O61" s="218">
        <v>30</v>
      </c>
      <c r="P61" s="229"/>
      <c r="Q61" s="226">
        <v>20</v>
      </c>
      <c r="R61" s="55"/>
      <c r="S61" s="53"/>
      <c r="T61" s="53"/>
      <c r="U61" s="54"/>
      <c r="V61" s="55"/>
      <c r="W61" s="53"/>
      <c r="X61" s="53"/>
      <c r="Y61" s="54"/>
      <c r="Z61" s="55"/>
      <c r="AA61" s="53"/>
      <c r="AB61" s="53"/>
      <c r="AC61" s="54"/>
      <c r="AD61" s="56">
        <v>2</v>
      </c>
      <c r="AE61" s="57"/>
      <c r="AF61" s="57"/>
      <c r="AG61" s="58"/>
      <c r="AH61" s="59">
        <f t="shared" si="44"/>
        <v>1.2</v>
      </c>
      <c r="AI61" s="53">
        <v>2</v>
      </c>
      <c r="AJ61" s="60">
        <f t="shared" si="45"/>
        <v>2</v>
      </c>
      <c r="AK61" s="54"/>
    </row>
    <row r="62" spans="1:37" s="5" customFormat="1" ht="36" customHeight="1">
      <c r="A62" s="46" t="s">
        <v>16</v>
      </c>
      <c r="B62" s="105" t="s">
        <v>102</v>
      </c>
      <c r="C62" s="106" t="s">
        <v>123</v>
      </c>
      <c r="D62" s="48">
        <f t="shared" si="38"/>
        <v>2</v>
      </c>
      <c r="E62" s="49">
        <f t="shared" si="39"/>
        <v>50</v>
      </c>
      <c r="F62" s="49">
        <f t="shared" si="40"/>
        <v>30</v>
      </c>
      <c r="G62" s="50">
        <f t="shared" si="41"/>
        <v>0</v>
      </c>
      <c r="H62" s="51">
        <f t="shared" si="42"/>
        <v>30</v>
      </c>
      <c r="I62" s="50"/>
      <c r="J62" s="50">
        <v>15</v>
      </c>
      <c r="K62" s="51">
        <v>15</v>
      </c>
      <c r="L62" s="50">
        <f t="shared" si="43"/>
        <v>0</v>
      </c>
      <c r="M62" s="52">
        <f t="shared" si="43"/>
        <v>20</v>
      </c>
      <c r="N62" s="55"/>
      <c r="O62" s="53"/>
      <c r="P62" s="65"/>
      <c r="Q62" s="66"/>
      <c r="R62" s="55"/>
      <c r="S62" s="53">
        <v>30</v>
      </c>
      <c r="T62" s="53"/>
      <c r="U62" s="54">
        <v>20</v>
      </c>
      <c r="V62" s="55"/>
      <c r="W62" s="53"/>
      <c r="X62" s="53"/>
      <c r="Y62" s="54"/>
      <c r="Z62" s="55"/>
      <c r="AA62" s="53"/>
      <c r="AB62" s="53"/>
      <c r="AC62" s="54"/>
      <c r="AD62" s="56"/>
      <c r="AE62" s="57">
        <v>2</v>
      </c>
      <c r="AF62" s="57"/>
      <c r="AG62" s="58"/>
      <c r="AH62" s="59">
        <f t="shared" si="44"/>
        <v>1.2</v>
      </c>
      <c r="AI62" s="53">
        <v>2</v>
      </c>
      <c r="AJ62" s="60">
        <f t="shared" si="45"/>
        <v>2</v>
      </c>
      <c r="AK62" s="54"/>
    </row>
    <row r="63" spans="1:37" s="5" customFormat="1" ht="36" customHeight="1">
      <c r="A63" s="46" t="s">
        <v>17</v>
      </c>
      <c r="B63" s="105" t="s">
        <v>105</v>
      </c>
      <c r="C63" s="106" t="s">
        <v>123</v>
      </c>
      <c r="D63" s="48">
        <f t="shared" si="38"/>
        <v>5</v>
      </c>
      <c r="E63" s="49">
        <f t="shared" si="39"/>
        <v>125</v>
      </c>
      <c r="F63" s="49">
        <f t="shared" si="40"/>
        <v>50</v>
      </c>
      <c r="G63" s="50">
        <f t="shared" si="41"/>
        <v>0</v>
      </c>
      <c r="H63" s="51">
        <f t="shared" si="42"/>
        <v>45</v>
      </c>
      <c r="I63" s="50">
        <v>15</v>
      </c>
      <c r="J63" s="50">
        <v>30</v>
      </c>
      <c r="K63" s="51"/>
      <c r="L63" s="214">
        <v>5</v>
      </c>
      <c r="M63" s="220">
        <f t="shared" si="43"/>
        <v>75</v>
      </c>
      <c r="N63" s="55"/>
      <c r="O63" s="53"/>
      <c r="P63" s="65"/>
      <c r="Q63" s="66"/>
      <c r="R63" s="55"/>
      <c r="S63" s="218">
        <v>45</v>
      </c>
      <c r="T63" s="218">
        <v>5</v>
      </c>
      <c r="U63" s="219">
        <v>75</v>
      </c>
      <c r="V63" s="55"/>
      <c r="W63" s="53"/>
      <c r="X63" s="53"/>
      <c r="Y63" s="54"/>
      <c r="Z63" s="55"/>
      <c r="AA63" s="53"/>
      <c r="AB63" s="53"/>
      <c r="AC63" s="54"/>
      <c r="AD63" s="56"/>
      <c r="AE63" s="57">
        <v>5</v>
      </c>
      <c r="AF63" s="57"/>
      <c r="AG63" s="58"/>
      <c r="AH63" s="59">
        <f t="shared" si="44"/>
        <v>2</v>
      </c>
      <c r="AI63" s="53">
        <v>5</v>
      </c>
      <c r="AJ63" s="60">
        <f t="shared" si="45"/>
        <v>5</v>
      </c>
      <c r="AK63" s="54"/>
    </row>
    <row r="64" spans="1:37" s="5" customFormat="1" ht="36" customHeight="1">
      <c r="A64" s="46" t="s">
        <v>18</v>
      </c>
      <c r="B64" s="105" t="s">
        <v>106</v>
      </c>
      <c r="C64" s="106" t="s">
        <v>122</v>
      </c>
      <c r="D64" s="48">
        <f t="shared" si="38"/>
        <v>5</v>
      </c>
      <c r="E64" s="49">
        <f t="shared" si="39"/>
        <v>125</v>
      </c>
      <c r="F64" s="49">
        <f t="shared" si="40"/>
        <v>60</v>
      </c>
      <c r="G64" s="50">
        <f t="shared" si="41"/>
        <v>0</v>
      </c>
      <c r="H64" s="51">
        <f t="shared" si="42"/>
        <v>45</v>
      </c>
      <c r="I64" s="50">
        <v>15</v>
      </c>
      <c r="J64" s="50">
        <v>30</v>
      </c>
      <c r="K64" s="51"/>
      <c r="L64" s="214">
        <f>SUM(P64+T64+X64+AB64)</f>
        <v>15</v>
      </c>
      <c r="M64" s="220">
        <f>SUM(Q64+U64+Y64+AC64)</f>
        <v>65</v>
      </c>
      <c r="N64" s="55"/>
      <c r="O64" s="53"/>
      <c r="P64" s="65"/>
      <c r="Q64" s="66"/>
      <c r="R64" s="55"/>
      <c r="S64" s="53"/>
      <c r="T64" s="53"/>
      <c r="U64" s="54"/>
      <c r="V64" s="55"/>
      <c r="W64" s="218">
        <v>45</v>
      </c>
      <c r="X64" s="218">
        <v>15</v>
      </c>
      <c r="Y64" s="219">
        <v>65</v>
      </c>
      <c r="Z64" s="55"/>
      <c r="AA64" s="53"/>
      <c r="AB64" s="53"/>
      <c r="AC64" s="54"/>
      <c r="AD64" s="56"/>
      <c r="AE64" s="57"/>
      <c r="AF64" s="57">
        <v>5</v>
      </c>
      <c r="AG64" s="58"/>
      <c r="AH64" s="59">
        <f t="shared" si="44"/>
        <v>2.4</v>
      </c>
      <c r="AI64" s="53">
        <v>5</v>
      </c>
      <c r="AJ64" s="60">
        <f t="shared" si="45"/>
        <v>5</v>
      </c>
      <c r="AK64" s="54"/>
    </row>
    <row r="65" spans="1:37" s="5" customFormat="1" ht="36" customHeight="1">
      <c r="A65" s="46" t="s">
        <v>44</v>
      </c>
      <c r="B65" s="105" t="s">
        <v>103</v>
      </c>
      <c r="C65" s="106" t="s">
        <v>119</v>
      </c>
      <c r="D65" s="48">
        <f t="shared" si="38"/>
        <v>1</v>
      </c>
      <c r="E65" s="49">
        <f t="shared" si="39"/>
        <v>25</v>
      </c>
      <c r="F65" s="49">
        <f t="shared" si="40"/>
        <v>20</v>
      </c>
      <c r="G65" s="50">
        <f t="shared" si="41"/>
        <v>0</v>
      </c>
      <c r="H65" s="51">
        <f t="shared" si="42"/>
        <v>15</v>
      </c>
      <c r="I65" s="50"/>
      <c r="J65" s="50">
        <v>15</v>
      </c>
      <c r="K65" s="51"/>
      <c r="L65" s="50">
        <f t="shared" si="43"/>
        <v>5</v>
      </c>
      <c r="M65" s="52">
        <f t="shared" si="43"/>
        <v>5</v>
      </c>
      <c r="N65" s="55"/>
      <c r="O65" s="53"/>
      <c r="P65" s="65"/>
      <c r="Q65" s="66"/>
      <c r="R65" s="55"/>
      <c r="S65" s="218">
        <v>15</v>
      </c>
      <c r="T65" s="218">
        <v>5</v>
      </c>
      <c r="U65" s="219">
        <v>5</v>
      </c>
      <c r="V65" s="55"/>
      <c r="W65" s="53"/>
      <c r="X65" s="53"/>
      <c r="Y65" s="54"/>
      <c r="Z65" s="55"/>
      <c r="AA65" s="53"/>
      <c r="AB65" s="53"/>
      <c r="AC65" s="54"/>
      <c r="AD65" s="56"/>
      <c r="AE65" s="233">
        <v>1</v>
      </c>
      <c r="AF65" s="57"/>
      <c r="AG65" s="58"/>
      <c r="AH65" s="59">
        <f t="shared" si="44"/>
        <v>0.8</v>
      </c>
      <c r="AI65" s="218">
        <v>1</v>
      </c>
      <c r="AJ65" s="60">
        <f t="shared" si="45"/>
        <v>1</v>
      </c>
      <c r="AK65" s="54"/>
    </row>
    <row r="66" spans="1:37" s="5" customFormat="1" ht="36" customHeight="1" thickBot="1">
      <c r="A66" s="108" t="s">
        <v>59</v>
      </c>
      <c r="B66" s="105" t="s">
        <v>104</v>
      </c>
      <c r="C66" s="109" t="s">
        <v>119</v>
      </c>
      <c r="D66" s="48">
        <f t="shared" si="38"/>
        <v>2</v>
      </c>
      <c r="E66" s="49">
        <f t="shared" si="39"/>
        <v>50</v>
      </c>
      <c r="F66" s="49">
        <f t="shared" si="40"/>
        <v>30</v>
      </c>
      <c r="G66" s="50">
        <f t="shared" si="41"/>
        <v>0</v>
      </c>
      <c r="H66" s="51">
        <f t="shared" si="42"/>
        <v>30</v>
      </c>
      <c r="I66" s="50">
        <v>15</v>
      </c>
      <c r="J66" s="50">
        <v>15</v>
      </c>
      <c r="K66" s="51"/>
      <c r="L66" s="50">
        <f t="shared" si="43"/>
        <v>0</v>
      </c>
      <c r="M66" s="52">
        <f t="shared" si="43"/>
        <v>20</v>
      </c>
      <c r="N66" s="111"/>
      <c r="O66" s="86"/>
      <c r="P66" s="110"/>
      <c r="Q66" s="170"/>
      <c r="R66" s="111"/>
      <c r="S66" s="86">
        <v>30</v>
      </c>
      <c r="T66" s="86"/>
      <c r="U66" s="91">
        <v>20</v>
      </c>
      <c r="V66" s="111"/>
      <c r="W66" s="86"/>
      <c r="X66" s="86"/>
      <c r="Y66" s="91"/>
      <c r="Z66" s="111"/>
      <c r="AA66" s="86"/>
      <c r="AB66" s="86"/>
      <c r="AC66" s="91"/>
      <c r="AD66" s="112"/>
      <c r="AE66" s="113">
        <v>2</v>
      </c>
      <c r="AF66" s="113"/>
      <c r="AG66" s="114"/>
      <c r="AH66" s="85">
        <f t="shared" si="44"/>
        <v>1.2</v>
      </c>
      <c r="AI66" s="86">
        <v>2</v>
      </c>
      <c r="AJ66" s="87">
        <f t="shared" si="45"/>
        <v>2</v>
      </c>
      <c r="AK66" s="91"/>
    </row>
    <row r="67" spans="1:37" s="6" customFormat="1" ht="43.5" customHeight="1" thickBot="1">
      <c r="A67" s="183" t="s">
        <v>92</v>
      </c>
      <c r="B67" s="184" t="s">
        <v>91</v>
      </c>
      <c r="C67" s="185"/>
      <c r="D67" s="186">
        <f aca="true" t="shared" si="47" ref="D67:L67">SUM(D68:D70)</f>
        <v>7</v>
      </c>
      <c r="E67" s="187">
        <f t="shared" si="47"/>
        <v>210</v>
      </c>
      <c r="F67" s="187">
        <f t="shared" si="47"/>
        <v>0</v>
      </c>
      <c r="G67" s="187">
        <f t="shared" si="47"/>
        <v>0</v>
      </c>
      <c r="H67" s="187">
        <f t="shared" si="47"/>
        <v>0</v>
      </c>
      <c r="I67" s="187">
        <f t="shared" si="47"/>
        <v>0</v>
      </c>
      <c r="J67" s="187">
        <f t="shared" si="47"/>
        <v>0</v>
      </c>
      <c r="K67" s="187">
        <f t="shared" si="47"/>
        <v>0</v>
      </c>
      <c r="L67" s="187">
        <f t="shared" si="47"/>
        <v>0</v>
      </c>
      <c r="M67" s="188">
        <f>SUM(M68:M70)</f>
        <v>210</v>
      </c>
      <c r="N67" s="189">
        <f>SUM(N68:N70)</f>
        <v>0</v>
      </c>
      <c r="O67" s="187">
        <f aca="true" t="shared" si="48" ref="O67:AG67">SUM(O68:O70)</f>
        <v>0</v>
      </c>
      <c r="P67" s="187">
        <f t="shared" si="48"/>
        <v>0</v>
      </c>
      <c r="Q67" s="188">
        <f t="shared" si="48"/>
        <v>0</v>
      </c>
      <c r="R67" s="189">
        <f t="shared" si="48"/>
        <v>0</v>
      </c>
      <c r="S67" s="187">
        <f t="shared" si="48"/>
        <v>0</v>
      </c>
      <c r="T67" s="187">
        <f t="shared" si="48"/>
        <v>0</v>
      </c>
      <c r="U67" s="188">
        <f t="shared" si="48"/>
        <v>0</v>
      </c>
      <c r="V67" s="189">
        <f t="shared" si="48"/>
        <v>0</v>
      </c>
      <c r="W67" s="187">
        <f t="shared" si="48"/>
        <v>0</v>
      </c>
      <c r="X67" s="187">
        <f t="shared" si="48"/>
        <v>0</v>
      </c>
      <c r="Y67" s="188">
        <f t="shared" si="48"/>
        <v>90</v>
      </c>
      <c r="Z67" s="189">
        <f t="shared" si="48"/>
        <v>0</v>
      </c>
      <c r="AA67" s="187">
        <f t="shared" si="48"/>
        <v>0</v>
      </c>
      <c r="AB67" s="187">
        <f t="shared" si="48"/>
        <v>0</v>
      </c>
      <c r="AC67" s="188">
        <f t="shared" si="48"/>
        <v>120</v>
      </c>
      <c r="AD67" s="186">
        <f t="shared" si="48"/>
        <v>0</v>
      </c>
      <c r="AE67" s="190">
        <f t="shared" si="48"/>
        <v>0</v>
      </c>
      <c r="AF67" s="190">
        <f>SUM(AF68:AF70)</f>
        <v>3</v>
      </c>
      <c r="AG67" s="191">
        <f t="shared" si="48"/>
        <v>4</v>
      </c>
      <c r="AH67" s="203">
        <f>SUM(AH68:AH70)</f>
        <v>0</v>
      </c>
      <c r="AI67" s="203">
        <f>SUM(AI68:AI70)</f>
        <v>7</v>
      </c>
      <c r="AJ67" s="203">
        <f>SUM(AJ68:AJ70)</f>
        <v>7</v>
      </c>
      <c r="AK67" s="203">
        <f>SUM(AK68:AK70)</f>
        <v>0</v>
      </c>
    </row>
    <row r="68" spans="1:37" s="5" customFormat="1" ht="36" customHeight="1">
      <c r="A68" s="98" t="s">
        <v>9</v>
      </c>
      <c r="B68" s="105" t="s">
        <v>111</v>
      </c>
      <c r="C68" s="100" t="s">
        <v>119</v>
      </c>
      <c r="D68" s="48">
        <f>SUM(AD68:AG68)</f>
        <v>1</v>
      </c>
      <c r="E68" s="49">
        <f>SUM(F68,M68)</f>
        <v>30</v>
      </c>
      <c r="F68" s="49">
        <f>SUM(G68:H68,L68)</f>
        <v>0</v>
      </c>
      <c r="G68" s="50">
        <f aca="true" t="shared" si="49" ref="G68:H70">SUM(N68+R68+V68+Z68)</f>
        <v>0</v>
      </c>
      <c r="H68" s="51">
        <f t="shared" si="49"/>
        <v>0</v>
      </c>
      <c r="I68" s="51"/>
      <c r="J68" s="51"/>
      <c r="K68" s="51"/>
      <c r="L68" s="50">
        <f aca="true" t="shared" si="50" ref="L68:M70">SUM(P68+T68+X68+AB68)</f>
        <v>0</v>
      </c>
      <c r="M68" s="52">
        <f t="shared" si="50"/>
        <v>30</v>
      </c>
      <c r="N68" s="101"/>
      <c r="O68" s="72"/>
      <c r="P68" s="72"/>
      <c r="Q68" s="74"/>
      <c r="R68" s="101"/>
      <c r="S68" s="72"/>
      <c r="T68" s="72"/>
      <c r="U68" s="74"/>
      <c r="V68" s="101"/>
      <c r="W68" s="72"/>
      <c r="X68" s="72"/>
      <c r="Y68" s="74">
        <v>30</v>
      </c>
      <c r="Z68" s="101"/>
      <c r="AA68" s="72"/>
      <c r="AB68" s="72"/>
      <c r="AC68" s="74"/>
      <c r="AD68" s="102"/>
      <c r="AE68" s="103"/>
      <c r="AF68" s="103">
        <v>1</v>
      </c>
      <c r="AG68" s="104"/>
      <c r="AH68" s="71">
        <f>F68/25</f>
        <v>0</v>
      </c>
      <c r="AI68" s="73">
        <v>1</v>
      </c>
      <c r="AJ68" s="73">
        <v>1</v>
      </c>
      <c r="AK68" s="74"/>
    </row>
    <row r="69" spans="1:37" s="5" customFormat="1" ht="34.5" customHeight="1">
      <c r="A69" s="46" t="s">
        <v>8</v>
      </c>
      <c r="B69" s="107" t="s">
        <v>93</v>
      </c>
      <c r="C69" s="106" t="s">
        <v>119</v>
      </c>
      <c r="D69" s="48">
        <f>SUM(AD69:AG69)</f>
        <v>4</v>
      </c>
      <c r="E69" s="49">
        <f>SUM(F69,M69)</f>
        <v>120</v>
      </c>
      <c r="F69" s="49">
        <f>SUM(G69:H69,L69)</f>
        <v>0</v>
      </c>
      <c r="G69" s="50">
        <f t="shared" si="49"/>
        <v>0</v>
      </c>
      <c r="H69" s="51">
        <f t="shared" si="49"/>
        <v>0</v>
      </c>
      <c r="I69" s="51"/>
      <c r="J69" s="51"/>
      <c r="K69" s="51"/>
      <c r="L69" s="50">
        <f t="shared" si="50"/>
        <v>0</v>
      </c>
      <c r="M69" s="52">
        <f t="shared" si="50"/>
        <v>120</v>
      </c>
      <c r="N69" s="55"/>
      <c r="O69" s="53"/>
      <c r="P69" s="65"/>
      <c r="Q69" s="66"/>
      <c r="R69" s="55"/>
      <c r="S69" s="53"/>
      <c r="T69" s="53"/>
      <c r="U69" s="54"/>
      <c r="V69" s="55"/>
      <c r="W69" s="53"/>
      <c r="X69" s="53"/>
      <c r="Y69" s="54">
        <v>60</v>
      </c>
      <c r="Z69" s="55"/>
      <c r="AA69" s="53"/>
      <c r="AB69" s="53"/>
      <c r="AC69" s="54">
        <v>60</v>
      </c>
      <c r="AD69" s="56"/>
      <c r="AE69" s="57"/>
      <c r="AF69" s="57">
        <v>2</v>
      </c>
      <c r="AG69" s="58">
        <v>2</v>
      </c>
      <c r="AH69" s="59">
        <f>F69/25</f>
        <v>0</v>
      </c>
      <c r="AI69" s="60">
        <v>4</v>
      </c>
      <c r="AJ69" s="60">
        <v>4</v>
      </c>
      <c r="AK69" s="54"/>
    </row>
    <row r="70" spans="1:37" s="5" customFormat="1" ht="36" customHeight="1" thickBot="1">
      <c r="A70" s="46" t="s">
        <v>7</v>
      </c>
      <c r="B70" s="105" t="s">
        <v>112</v>
      </c>
      <c r="C70" s="106" t="s">
        <v>119</v>
      </c>
      <c r="D70" s="48">
        <f>SUM(AD70:AG70)</f>
        <v>2</v>
      </c>
      <c r="E70" s="49">
        <f>SUM(F70,M70)</f>
        <v>60</v>
      </c>
      <c r="F70" s="49">
        <f>SUM(G70:H70,L70)</f>
        <v>0</v>
      </c>
      <c r="G70" s="50">
        <f t="shared" si="49"/>
        <v>0</v>
      </c>
      <c r="H70" s="51">
        <f t="shared" si="49"/>
        <v>0</v>
      </c>
      <c r="I70" s="51"/>
      <c r="J70" s="51"/>
      <c r="K70" s="51"/>
      <c r="L70" s="50">
        <f t="shared" si="50"/>
        <v>0</v>
      </c>
      <c r="M70" s="52">
        <f t="shared" si="50"/>
        <v>60</v>
      </c>
      <c r="N70" s="55"/>
      <c r="O70" s="53"/>
      <c r="P70" s="65"/>
      <c r="Q70" s="66"/>
      <c r="R70" s="55"/>
      <c r="S70" s="53"/>
      <c r="T70" s="53"/>
      <c r="U70" s="54"/>
      <c r="V70" s="55"/>
      <c r="W70" s="53"/>
      <c r="X70" s="53"/>
      <c r="Y70" s="54"/>
      <c r="Z70" s="55"/>
      <c r="AA70" s="53"/>
      <c r="AB70" s="53"/>
      <c r="AC70" s="54">
        <v>60</v>
      </c>
      <c r="AD70" s="56"/>
      <c r="AE70" s="57"/>
      <c r="AF70" s="57"/>
      <c r="AG70" s="58">
        <v>2</v>
      </c>
      <c r="AH70" s="200">
        <f>F70/25</f>
        <v>0</v>
      </c>
      <c r="AI70" s="201">
        <v>2</v>
      </c>
      <c r="AJ70" s="201">
        <v>2</v>
      </c>
      <c r="AK70" s="80"/>
    </row>
    <row r="71" spans="1:37" s="7" customFormat="1" ht="43.5" customHeight="1" thickBot="1">
      <c r="A71" s="141" t="s">
        <v>90</v>
      </c>
      <c r="B71" s="142" t="s">
        <v>75</v>
      </c>
      <c r="C71" s="157"/>
      <c r="D71" s="158">
        <f aca="true" t="shared" si="51" ref="D71:M71">SUM(D72)</f>
        <v>8</v>
      </c>
      <c r="E71" s="160">
        <f t="shared" si="51"/>
        <v>240</v>
      </c>
      <c r="F71" s="160">
        <f t="shared" si="51"/>
        <v>0</v>
      </c>
      <c r="G71" s="160">
        <f t="shared" si="51"/>
        <v>0</v>
      </c>
      <c r="H71" s="160">
        <f t="shared" si="51"/>
        <v>0</v>
      </c>
      <c r="I71" s="160">
        <f t="shared" si="51"/>
        <v>0</v>
      </c>
      <c r="J71" s="160">
        <f t="shared" si="51"/>
        <v>0</v>
      </c>
      <c r="K71" s="160">
        <f t="shared" si="51"/>
        <v>0</v>
      </c>
      <c r="L71" s="160">
        <f t="shared" si="51"/>
        <v>0</v>
      </c>
      <c r="M71" s="161">
        <f t="shared" si="51"/>
        <v>240</v>
      </c>
      <c r="N71" s="169">
        <f>SUM(N72)</f>
        <v>0</v>
      </c>
      <c r="O71" s="160">
        <f aca="true" t="shared" si="52" ref="O71:AG71">SUM(O72)</f>
        <v>0</v>
      </c>
      <c r="P71" s="160">
        <f t="shared" si="52"/>
        <v>0</v>
      </c>
      <c r="Q71" s="161">
        <f t="shared" si="52"/>
        <v>120</v>
      </c>
      <c r="R71" s="158">
        <f t="shared" si="52"/>
        <v>0</v>
      </c>
      <c r="S71" s="160">
        <f t="shared" si="52"/>
        <v>0</v>
      </c>
      <c r="T71" s="160">
        <f t="shared" si="52"/>
        <v>0</v>
      </c>
      <c r="U71" s="161">
        <f t="shared" si="52"/>
        <v>120</v>
      </c>
      <c r="V71" s="158">
        <f t="shared" si="52"/>
        <v>0</v>
      </c>
      <c r="W71" s="160">
        <f t="shared" si="52"/>
        <v>0</v>
      </c>
      <c r="X71" s="160">
        <f t="shared" si="52"/>
        <v>0</v>
      </c>
      <c r="Y71" s="161">
        <f t="shared" si="52"/>
        <v>0</v>
      </c>
      <c r="Z71" s="158">
        <f t="shared" si="52"/>
        <v>0</v>
      </c>
      <c r="AA71" s="160">
        <f t="shared" si="52"/>
        <v>0</v>
      </c>
      <c r="AB71" s="160">
        <f t="shared" si="52"/>
        <v>0</v>
      </c>
      <c r="AC71" s="161">
        <f t="shared" si="52"/>
        <v>0</v>
      </c>
      <c r="AD71" s="158">
        <f t="shared" si="52"/>
        <v>4</v>
      </c>
      <c r="AE71" s="160">
        <f t="shared" si="52"/>
        <v>4</v>
      </c>
      <c r="AF71" s="160">
        <f t="shared" si="52"/>
        <v>0</v>
      </c>
      <c r="AG71" s="162">
        <f t="shared" si="52"/>
        <v>0</v>
      </c>
      <c r="AH71" s="158">
        <f>SUM(AH72)</f>
        <v>0</v>
      </c>
      <c r="AI71" s="160">
        <f>SUM(AI72)</f>
        <v>8</v>
      </c>
      <c r="AJ71" s="160">
        <f>SUM(AJ72)</f>
        <v>0</v>
      </c>
      <c r="AK71" s="161">
        <f>SUM(AK72)</f>
        <v>0</v>
      </c>
    </row>
    <row r="72" spans="1:37" s="5" customFormat="1" ht="35.25" thickBot="1">
      <c r="A72" s="115" t="s">
        <v>9</v>
      </c>
      <c r="B72" s="116" t="s">
        <v>118</v>
      </c>
      <c r="C72" s="117" t="s">
        <v>119</v>
      </c>
      <c r="D72" s="48">
        <f>SUM(AD72:AG72)</f>
        <v>8</v>
      </c>
      <c r="E72" s="49">
        <f>SUM(F72,M72)</f>
        <v>240</v>
      </c>
      <c r="F72" s="49">
        <f>SUM(G72:H72,L72)</f>
        <v>0</v>
      </c>
      <c r="G72" s="50">
        <f>SUM(N72+R72+V72+Z72)</f>
        <v>0</v>
      </c>
      <c r="H72" s="51">
        <f>SUM(O72+S72+W72+AA72)</f>
        <v>0</v>
      </c>
      <c r="I72" s="51"/>
      <c r="J72" s="51"/>
      <c r="K72" s="51"/>
      <c r="L72" s="50">
        <f>SUM(P72+T72+X72+AB72)</f>
        <v>0</v>
      </c>
      <c r="M72" s="52">
        <f>SUM(Q72+U72+Y72+AC72)</f>
        <v>240</v>
      </c>
      <c r="N72" s="119"/>
      <c r="O72" s="118"/>
      <c r="P72" s="118"/>
      <c r="Q72" s="140">
        <v>120</v>
      </c>
      <c r="R72" s="119"/>
      <c r="S72" s="118"/>
      <c r="T72" s="118"/>
      <c r="U72" s="140">
        <v>120</v>
      </c>
      <c r="V72" s="119"/>
      <c r="W72" s="118"/>
      <c r="X72" s="118"/>
      <c r="Y72" s="140"/>
      <c r="Z72" s="119"/>
      <c r="AA72" s="118"/>
      <c r="AB72" s="118"/>
      <c r="AC72" s="140"/>
      <c r="AD72" s="120">
        <v>4</v>
      </c>
      <c r="AE72" s="121">
        <v>4</v>
      </c>
      <c r="AF72" s="121"/>
      <c r="AG72" s="122"/>
      <c r="AH72" s="123"/>
      <c r="AI72" s="89">
        <v>8</v>
      </c>
      <c r="AJ72" s="89"/>
      <c r="AK72" s="90"/>
    </row>
    <row r="73" spans="1:37" s="5" customFormat="1" ht="34.5">
      <c r="A73" s="292" t="s">
        <v>109</v>
      </c>
      <c r="B73" s="293"/>
      <c r="C73" s="293"/>
      <c r="D73" s="296">
        <f aca="true" t="shared" si="53" ref="D73:AK73">SUM(D10+D15+D24+D39+D49+D71)</f>
        <v>120</v>
      </c>
      <c r="E73" s="298">
        <f t="shared" si="53"/>
        <v>3105</v>
      </c>
      <c r="F73" s="298">
        <f t="shared" si="53"/>
        <v>1445</v>
      </c>
      <c r="G73" s="298">
        <f t="shared" si="53"/>
        <v>315</v>
      </c>
      <c r="H73" s="298">
        <f t="shared" si="53"/>
        <v>930</v>
      </c>
      <c r="I73" s="298">
        <f t="shared" si="53"/>
        <v>375</v>
      </c>
      <c r="J73" s="298">
        <f t="shared" si="53"/>
        <v>510</v>
      </c>
      <c r="K73" s="298">
        <f t="shared" si="53"/>
        <v>45</v>
      </c>
      <c r="L73" s="298">
        <f t="shared" si="53"/>
        <v>200</v>
      </c>
      <c r="M73" s="284">
        <f t="shared" si="53"/>
        <v>1660</v>
      </c>
      <c r="N73" s="196">
        <f t="shared" si="53"/>
        <v>105</v>
      </c>
      <c r="O73" s="197">
        <f t="shared" si="53"/>
        <v>210</v>
      </c>
      <c r="P73" s="197">
        <f t="shared" si="53"/>
        <v>65</v>
      </c>
      <c r="Q73" s="198">
        <f t="shared" si="53"/>
        <v>390</v>
      </c>
      <c r="R73" s="196">
        <f t="shared" si="53"/>
        <v>60</v>
      </c>
      <c r="S73" s="197">
        <f t="shared" si="53"/>
        <v>255</v>
      </c>
      <c r="T73" s="197">
        <f t="shared" si="53"/>
        <v>35</v>
      </c>
      <c r="U73" s="198">
        <f t="shared" si="53"/>
        <v>420</v>
      </c>
      <c r="V73" s="196">
        <f t="shared" si="53"/>
        <v>90</v>
      </c>
      <c r="W73" s="197">
        <f t="shared" si="53"/>
        <v>255</v>
      </c>
      <c r="X73" s="197">
        <f t="shared" si="53"/>
        <v>45</v>
      </c>
      <c r="Y73" s="198">
        <f t="shared" si="53"/>
        <v>405</v>
      </c>
      <c r="Z73" s="196">
        <f t="shared" si="53"/>
        <v>60</v>
      </c>
      <c r="AA73" s="197">
        <f t="shared" si="53"/>
        <v>210</v>
      </c>
      <c r="AB73" s="197">
        <f t="shared" si="53"/>
        <v>55</v>
      </c>
      <c r="AC73" s="198">
        <f t="shared" si="53"/>
        <v>445</v>
      </c>
      <c r="AD73" s="196">
        <f t="shared" si="53"/>
        <v>30</v>
      </c>
      <c r="AE73" s="197">
        <f t="shared" si="53"/>
        <v>30</v>
      </c>
      <c r="AF73" s="197">
        <f t="shared" si="53"/>
        <v>30</v>
      </c>
      <c r="AG73" s="199">
        <f t="shared" si="53"/>
        <v>30</v>
      </c>
      <c r="AH73" s="286">
        <f t="shared" si="53"/>
        <v>57.599999999999994</v>
      </c>
      <c r="AI73" s="282">
        <f t="shared" si="53"/>
        <v>100</v>
      </c>
      <c r="AJ73" s="282">
        <f t="shared" si="53"/>
        <v>58</v>
      </c>
      <c r="AK73" s="274">
        <f t="shared" si="53"/>
        <v>53</v>
      </c>
    </row>
    <row r="74" spans="1:37" s="5" customFormat="1" ht="35.25" thickBot="1">
      <c r="A74" s="294"/>
      <c r="B74" s="295"/>
      <c r="C74" s="295"/>
      <c r="D74" s="297"/>
      <c r="E74" s="299"/>
      <c r="F74" s="299"/>
      <c r="G74" s="299"/>
      <c r="H74" s="299"/>
      <c r="I74" s="299"/>
      <c r="J74" s="299"/>
      <c r="K74" s="299"/>
      <c r="L74" s="299"/>
      <c r="M74" s="285"/>
      <c r="N74" s="276">
        <f>SUM(N73:Q73)</f>
        <v>770</v>
      </c>
      <c r="O74" s="277"/>
      <c r="P74" s="277"/>
      <c r="Q74" s="278"/>
      <c r="R74" s="276">
        <f>SUM(R73:U73)</f>
        <v>770</v>
      </c>
      <c r="S74" s="277"/>
      <c r="T74" s="277"/>
      <c r="U74" s="278"/>
      <c r="V74" s="276">
        <f>SUM(V73:Y73)</f>
        <v>795</v>
      </c>
      <c r="W74" s="277"/>
      <c r="X74" s="277"/>
      <c r="Y74" s="278"/>
      <c r="Z74" s="276">
        <f>SUM(Z73:AC73)</f>
        <v>770</v>
      </c>
      <c r="AA74" s="277"/>
      <c r="AB74" s="277"/>
      <c r="AC74" s="278"/>
      <c r="AD74" s="279">
        <f>SUM(AD73:AG73)</f>
        <v>120</v>
      </c>
      <c r="AE74" s="280"/>
      <c r="AF74" s="280"/>
      <c r="AG74" s="281"/>
      <c r="AH74" s="287">
        <f>SUM(AH11+AH16+AH25+AH40+AH50+AH72)</f>
        <v>5.4</v>
      </c>
      <c r="AI74" s="283">
        <f>SUM(AI11+AI16+AI25+AI40+AI50+AI72)</f>
        <v>16</v>
      </c>
      <c r="AJ74" s="283">
        <f>SUM(AJ11+AJ16+AJ25+AJ40+AJ50+AJ72)</f>
        <v>5</v>
      </c>
      <c r="AK74" s="275">
        <f>SUM(AK11+AK16+AK25+AK40+AK50+AK72)</f>
        <v>7</v>
      </c>
    </row>
    <row r="75" spans="1:37" s="5" customFormat="1" ht="34.5">
      <c r="A75" s="268" t="s">
        <v>110</v>
      </c>
      <c r="B75" s="269"/>
      <c r="C75" s="269"/>
      <c r="D75" s="272">
        <f aca="true" t="shared" si="54" ref="D75:AK75">SUM(D10+D15+D24+D53+D67+D71)</f>
        <v>120</v>
      </c>
      <c r="E75" s="243">
        <f t="shared" si="54"/>
        <v>3105</v>
      </c>
      <c r="F75" s="243">
        <f t="shared" si="54"/>
        <v>1445</v>
      </c>
      <c r="G75" s="243">
        <f t="shared" si="54"/>
        <v>315</v>
      </c>
      <c r="H75" s="243">
        <f t="shared" si="54"/>
        <v>930</v>
      </c>
      <c r="I75" s="243">
        <f t="shared" si="54"/>
        <v>285</v>
      </c>
      <c r="J75" s="243">
        <f t="shared" si="54"/>
        <v>555</v>
      </c>
      <c r="K75" s="243">
        <f t="shared" si="54"/>
        <v>90</v>
      </c>
      <c r="L75" s="243">
        <f t="shared" si="54"/>
        <v>200</v>
      </c>
      <c r="M75" s="245">
        <f t="shared" si="54"/>
        <v>1660</v>
      </c>
      <c r="N75" s="192">
        <f t="shared" si="54"/>
        <v>105</v>
      </c>
      <c r="O75" s="193">
        <f t="shared" si="54"/>
        <v>210</v>
      </c>
      <c r="P75" s="193">
        <f t="shared" si="54"/>
        <v>65</v>
      </c>
      <c r="Q75" s="194">
        <f t="shared" si="54"/>
        <v>390</v>
      </c>
      <c r="R75" s="192">
        <f t="shared" si="54"/>
        <v>60</v>
      </c>
      <c r="S75" s="193">
        <f t="shared" si="54"/>
        <v>255</v>
      </c>
      <c r="T75" s="193">
        <f t="shared" si="54"/>
        <v>35</v>
      </c>
      <c r="U75" s="194">
        <f t="shared" si="54"/>
        <v>420</v>
      </c>
      <c r="V75" s="192">
        <f t="shared" si="54"/>
        <v>90</v>
      </c>
      <c r="W75" s="193">
        <f t="shared" si="54"/>
        <v>255</v>
      </c>
      <c r="X75" s="193">
        <f t="shared" si="54"/>
        <v>45</v>
      </c>
      <c r="Y75" s="194">
        <f t="shared" si="54"/>
        <v>405</v>
      </c>
      <c r="Z75" s="192">
        <f t="shared" si="54"/>
        <v>60</v>
      </c>
      <c r="AA75" s="193">
        <f t="shared" si="54"/>
        <v>210</v>
      </c>
      <c r="AB75" s="193">
        <f t="shared" si="54"/>
        <v>55</v>
      </c>
      <c r="AC75" s="194">
        <f t="shared" si="54"/>
        <v>445</v>
      </c>
      <c r="AD75" s="192">
        <f t="shared" si="54"/>
        <v>30</v>
      </c>
      <c r="AE75" s="193">
        <f t="shared" si="54"/>
        <v>30</v>
      </c>
      <c r="AF75" s="193">
        <f t="shared" si="54"/>
        <v>30</v>
      </c>
      <c r="AG75" s="195">
        <f t="shared" si="54"/>
        <v>30</v>
      </c>
      <c r="AH75" s="256">
        <f t="shared" si="54"/>
        <v>57.599999999999994</v>
      </c>
      <c r="AI75" s="261">
        <f t="shared" si="54"/>
        <v>100</v>
      </c>
      <c r="AJ75" s="261">
        <f t="shared" si="54"/>
        <v>58</v>
      </c>
      <c r="AK75" s="263">
        <f t="shared" si="54"/>
        <v>19</v>
      </c>
    </row>
    <row r="76" spans="1:37" s="5" customFormat="1" ht="35.25" thickBot="1">
      <c r="A76" s="270"/>
      <c r="B76" s="271"/>
      <c r="C76" s="271"/>
      <c r="D76" s="273"/>
      <c r="E76" s="244"/>
      <c r="F76" s="244"/>
      <c r="G76" s="244"/>
      <c r="H76" s="244"/>
      <c r="I76" s="244"/>
      <c r="J76" s="244"/>
      <c r="K76" s="244"/>
      <c r="L76" s="244"/>
      <c r="M76" s="246"/>
      <c r="N76" s="257">
        <f>SUM(N75:Q75)</f>
        <v>770</v>
      </c>
      <c r="O76" s="262"/>
      <c r="P76" s="262"/>
      <c r="Q76" s="264"/>
      <c r="R76" s="257">
        <f>SUM(R75:U75)</f>
        <v>770</v>
      </c>
      <c r="S76" s="262"/>
      <c r="T76" s="262"/>
      <c r="U76" s="264"/>
      <c r="V76" s="257">
        <f>SUM(V75:Y75)</f>
        <v>795</v>
      </c>
      <c r="W76" s="262"/>
      <c r="X76" s="262"/>
      <c r="Y76" s="264"/>
      <c r="Z76" s="257">
        <f>SUM(Z75:AC75)</f>
        <v>770</v>
      </c>
      <c r="AA76" s="262"/>
      <c r="AB76" s="262"/>
      <c r="AC76" s="264"/>
      <c r="AD76" s="265">
        <f>SUM(AD75:AG75)</f>
        <v>120</v>
      </c>
      <c r="AE76" s="266"/>
      <c r="AF76" s="266"/>
      <c r="AG76" s="267"/>
      <c r="AH76" s="257">
        <f>SUM(AH11+AH16+AH25+AH54+AH68+AH72)</f>
        <v>4.800000000000001</v>
      </c>
      <c r="AI76" s="262">
        <f>SUM(AI11+AI16+AI25+AI54+AI68+AI72)</f>
        <v>16</v>
      </c>
      <c r="AJ76" s="262">
        <f>SUM(AJ11+AJ16+AJ25+AJ54+AJ68+AJ72)</f>
        <v>5</v>
      </c>
      <c r="AK76" s="264">
        <f>SUM(AK11+AK16+AK25+AK54+AK68+AK72)</f>
        <v>3</v>
      </c>
    </row>
    <row r="77" spans="1:37" s="5" customFormat="1" ht="35.25" thickBot="1">
      <c r="A77" s="124" t="s">
        <v>9</v>
      </c>
      <c r="B77" s="125" t="s">
        <v>37</v>
      </c>
      <c r="C77" s="126"/>
      <c r="D77" s="127"/>
      <c r="E77" s="128"/>
      <c r="F77" s="128"/>
      <c r="G77" s="128"/>
      <c r="H77" s="128"/>
      <c r="I77" s="128"/>
      <c r="J77" s="128"/>
      <c r="K77" s="128"/>
      <c r="L77" s="128"/>
      <c r="M77" s="129"/>
      <c r="N77" s="249">
        <v>4</v>
      </c>
      <c r="O77" s="250"/>
      <c r="P77" s="251"/>
      <c r="Q77" s="252"/>
      <c r="R77" s="249">
        <v>4</v>
      </c>
      <c r="S77" s="250"/>
      <c r="T77" s="251"/>
      <c r="U77" s="252"/>
      <c r="V77" s="249">
        <v>4</v>
      </c>
      <c r="W77" s="250"/>
      <c r="X77" s="251"/>
      <c r="Y77" s="252"/>
      <c r="Z77" s="249">
        <v>4</v>
      </c>
      <c r="AA77" s="250"/>
      <c r="AB77" s="251"/>
      <c r="AC77" s="252"/>
      <c r="AD77" s="253"/>
      <c r="AE77" s="254"/>
      <c r="AF77" s="254"/>
      <c r="AG77" s="255"/>
      <c r="AH77" s="258"/>
      <c r="AI77" s="259"/>
      <c r="AJ77" s="259"/>
      <c r="AK77" s="260"/>
    </row>
    <row r="78" spans="1:37" s="1" customFormat="1" ht="34.5">
      <c r="A78" s="9"/>
      <c r="B78" s="45"/>
      <c r="C78" s="45"/>
      <c r="D78" s="10"/>
      <c r="E78" s="247"/>
      <c r="F78" s="248"/>
      <c r="G78" s="248"/>
      <c r="H78" s="45"/>
      <c r="I78" s="209"/>
      <c r="J78" s="209"/>
      <c r="K78" s="209"/>
      <c r="L78" s="45"/>
      <c r="M78" s="45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1"/>
      <c r="AE78" s="11"/>
      <c r="AF78" s="11"/>
      <c r="AG78" s="11"/>
      <c r="AH78" s="12"/>
      <c r="AI78" s="12"/>
      <c r="AJ78" s="13"/>
      <c r="AK78" s="13"/>
    </row>
    <row r="79" spans="1:35" s="23" customFormat="1" ht="35.25">
      <c r="A79" s="14"/>
      <c r="B79" s="15"/>
      <c r="C79" s="16"/>
      <c r="D79" s="130"/>
      <c r="E79" s="134"/>
      <c r="F79" s="134"/>
      <c r="G79" s="134"/>
      <c r="H79" s="135"/>
      <c r="I79" s="135"/>
      <c r="J79" s="135"/>
      <c r="K79" s="135"/>
      <c r="L79" s="134"/>
      <c r="M79" s="134"/>
      <c r="N79" s="19"/>
      <c r="O79" s="19"/>
      <c r="P79" s="19"/>
      <c r="Q79" s="20"/>
      <c r="R79" s="21"/>
      <c r="S79" s="21"/>
      <c r="T79" s="21"/>
      <c r="U79" s="21"/>
      <c r="V79" s="21"/>
      <c r="W79" s="21"/>
      <c r="X79" s="9"/>
      <c r="Y79" s="9"/>
      <c r="Z79" s="9"/>
      <c r="AA79" s="9"/>
      <c r="AB79" s="9"/>
      <c r="AC79" s="9"/>
      <c r="AD79" s="14"/>
      <c r="AE79" s="14"/>
      <c r="AF79" s="14"/>
      <c r="AG79" s="14"/>
      <c r="AH79" s="22"/>
      <c r="AI79" s="22"/>
    </row>
    <row r="80" spans="1:35" s="23" customFormat="1" ht="35.25">
      <c r="A80" s="14"/>
      <c r="B80" s="15"/>
      <c r="C80" s="16"/>
      <c r="D80" s="130"/>
      <c r="E80" s="134"/>
      <c r="F80" s="136"/>
      <c r="G80" s="137"/>
      <c r="H80" s="137"/>
      <c r="I80" s="137"/>
      <c r="J80" s="137"/>
      <c r="K80" s="137"/>
      <c r="L80" s="131"/>
      <c r="M80" s="131"/>
      <c r="N80" s="26"/>
      <c r="O80" s="26"/>
      <c r="P80" s="26"/>
      <c r="Q80" s="26"/>
      <c r="R80" s="26"/>
      <c r="S80" s="26"/>
      <c r="T80" s="26"/>
      <c r="U80" s="20"/>
      <c r="V80" s="21"/>
      <c r="W80" s="21"/>
      <c r="X80" s="9"/>
      <c r="Y80" s="9"/>
      <c r="Z80" s="9"/>
      <c r="AA80" s="9"/>
      <c r="AB80" s="9"/>
      <c r="AC80" s="9"/>
      <c r="AD80" s="14"/>
      <c r="AE80" s="14"/>
      <c r="AF80" s="14"/>
      <c r="AG80" s="14"/>
      <c r="AH80" s="22"/>
      <c r="AI80" s="22"/>
    </row>
    <row r="81" spans="1:35" s="23" customFormat="1" ht="35.25">
      <c r="A81" s="14"/>
      <c r="B81" s="15"/>
      <c r="C81" s="16"/>
      <c r="D81" s="130"/>
      <c r="E81" s="134"/>
      <c r="F81" s="138"/>
      <c r="G81" s="137"/>
      <c r="H81" s="137"/>
      <c r="I81" s="137"/>
      <c r="J81" s="137"/>
      <c r="K81" s="137"/>
      <c r="L81" s="132"/>
      <c r="M81" s="131"/>
      <c r="N81" s="26"/>
      <c r="O81" s="26"/>
      <c r="P81" s="26"/>
      <c r="Q81" s="26"/>
      <c r="R81" s="26"/>
      <c r="S81" s="26"/>
      <c r="T81" s="26"/>
      <c r="U81" s="20"/>
      <c r="V81" s="21"/>
      <c r="W81" s="21"/>
      <c r="X81" s="9"/>
      <c r="Y81" s="9"/>
      <c r="Z81" s="9"/>
      <c r="AA81" s="9"/>
      <c r="AB81" s="9"/>
      <c r="AC81" s="9"/>
      <c r="AD81" s="14"/>
      <c r="AE81" s="14"/>
      <c r="AF81" s="14"/>
      <c r="AG81" s="14"/>
      <c r="AH81" s="22"/>
      <c r="AI81" s="22"/>
    </row>
    <row r="82" spans="1:35" s="23" customFormat="1" ht="35.25">
      <c r="A82" s="14"/>
      <c r="B82" s="15"/>
      <c r="C82" s="28"/>
      <c r="D82" s="133"/>
      <c r="E82" s="134"/>
      <c r="F82" s="136"/>
      <c r="G82" s="139"/>
      <c r="H82" s="137"/>
      <c r="I82" s="137"/>
      <c r="J82" s="137"/>
      <c r="K82" s="137"/>
      <c r="L82" s="131"/>
      <c r="M82" s="131"/>
      <c r="N82" s="26"/>
      <c r="O82" s="26"/>
      <c r="P82" s="26"/>
      <c r="Q82" s="26"/>
      <c r="R82" s="27"/>
      <c r="S82" s="26"/>
      <c r="T82" s="26"/>
      <c r="U82" s="20"/>
      <c r="V82" s="21"/>
      <c r="W82" s="21"/>
      <c r="X82" s="9"/>
      <c r="Y82" s="9"/>
      <c r="Z82" s="9"/>
      <c r="AA82" s="9"/>
      <c r="AB82" s="9"/>
      <c r="AC82" s="9"/>
      <c r="AD82" s="14"/>
      <c r="AE82" s="14"/>
      <c r="AF82" s="14"/>
      <c r="AG82" s="14"/>
      <c r="AH82" s="22"/>
      <c r="AI82" s="22"/>
    </row>
    <row r="83" spans="1:35" s="23" customFormat="1" ht="34.5">
      <c r="A83" s="14"/>
      <c r="B83" s="15"/>
      <c r="C83" s="29"/>
      <c r="D83" s="17"/>
      <c r="E83" s="18"/>
      <c r="F83" s="24"/>
      <c r="G83" s="25"/>
      <c r="H83" s="25"/>
      <c r="I83" s="25"/>
      <c r="J83" s="25"/>
      <c r="K83" s="25"/>
      <c r="L83" s="26"/>
      <c r="M83" s="26"/>
      <c r="N83" s="26"/>
      <c r="O83" s="26"/>
      <c r="P83" s="26"/>
      <c r="Q83" s="26"/>
      <c r="R83" s="26"/>
      <c r="S83" s="26"/>
      <c r="T83" s="26"/>
      <c r="U83" s="20"/>
      <c r="V83" s="21"/>
      <c r="W83" s="21"/>
      <c r="X83" s="9"/>
      <c r="Y83" s="9"/>
      <c r="Z83" s="9"/>
      <c r="AA83" s="9"/>
      <c r="AB83" s="9"/>
      <c r="AC83" s="9"/>
      <c r="AD83" s="14"/>
      <c r="AE83" s="14"/>
      <c r="AF83" s="14"/>
      <c r="AG83" s="14"/>
      <c r="AH83" s="22"/>
      <c r="AI83" s="22"/>
    </row>
    <row r="84" spans="1:35" s="35" customFormat="1" ht="34.5">
      <c r="A84" s="30"/>
      <c r="B84" s="31"/>
      <c r="C84" s="29"/>
      <c r="D84" s="17"/>
      <c r="E84" s="30"/>
      <c r="F84" s="30"/>
      <c r="G84" s="30"/>
      <c r="H84" s="30"/>
      <c r="I84" s="30"/>
      <c r="J84" s="30"/>
      <c r="K84" s="30"/>
      <c r="L84" s="30"/>
      <c r="M84" s="30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0"/>
      <c r="AE84" s="30"/>
      <c r="AF84" s="30"/>
      <c r="AG84" s="30"/>
      <c r="AH84" s="34"/>
      <c r="AI84" s="34"/>
    </row>
    <row r="85" spans="1:35" s="35" customFormat="1" ht="34.5">
      <c r="A85" s="30"/>
      <c r="B85" s="30"/>
      <c r="C85" s="36"/>
      <c r="D85" s="37"/>
      <c r="E85" s="30"/>
      <c r="F85" s="30"/>
      <c r="G85" s="30"/>
      <c r="H85" s="30"/>
      <c r="I85" s="30"/>
      <c r="J85" s="30"/>
      <c r="K85" s="30"/>
      <c r="L85" s="30"/>
      <c r="M85" s="30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0"/>
      <c r="AE85" s="30"/>
      <c r="AF85" s="30"/>
      <c r="AG85" s="30"/>
      <c r="AH85" s="34"/>
      <c r="AI85" s="34"/>
    </row>
    <row r="86" spans="1:35" s="35" customFormat="1" ht="34.5">
      <c r="A86" s="30"/>
      <c r="B86" s="30"/>
      <c r="C86" s="36"/>
      <c r="D86" s="37"/>
      <c r="E86" s="30"/>
      <c r="F86" s="30"/>
      <c r="G86" s="30"/>
      <c r="H86" s="30"/>
      <c r="I86" s="30"/>
      <c r="J86" s="30"/>
      <c r="K86" s="30"/>
      <c r="L86" s="30"/>
      <c r="M86" s="30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0"/>
      <c r="AE86" s="30"/>
      <c r="AF86" s="30"/>
      <c r="AG86" s="30"/>
      <c r="AH86" s="34"/>
      <c r="AI86" s="34"/>
    </row>
    <row r="87" spans="1:35" s="35" customFormat="1" ht="34.5">
      <c r="A87" s="30"/>
      <c r="B87" s="30"/>
      <c r="C87" s="36"/>
      <c r="D87" s="37"/>
      <c r="E87" s="30"/>
      <c r="F87" s="30"/>
      <c r="G87" s="30"/>
      <c r="H87" s="30"/>
      <c r="I87" s="30"/>
      <c r="J87" s="30" t="s">
        <v>127</v>
      </c>
      <c r="K87" s="30"/>
      <c r="L87" s="30"/>
      <c r="M87" s="30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0"/>
      <c r="AE87" s="30"/>
      <c r="AF87" s="30"/>
      <c r="AG87" s="30"/>
      <c r="AH87" s="34"/>
      <c r="AI87" s="34"/>
    </row>
    <row r="88" spans="1:35" s="35" customFormat="1" ht="34.5">
      <c r="A88" s="30"/>
      <c r="B88" s="30"/>
      <c r="C88" s="36"/>
      <c r="D88" s="37"/>
      <c r="E88" s="30"/>
      <c r="F88" s="30"/>
      <c r="G88" s="30"/>
      <c r="H88" s="30"/>
      <c r="I88" s="30"/>
      <c r="J88" s="30"/>
      <c r="K88" s="30"/>
      <c r="L88" s="30"/>
      <c r="M88" s="30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0"/>
      <c r="AE88" s="30"/>
      <c r="AF88" s="30"/>
      <c r="AG88" s="30"/>
      <c r="AH88" s="34"/>
      <c r="AI88" s="34"/>
    </row>
    <row r="89" spans="1:35" s="35" customFormat="1" ht="34.5">
      <c r="A89" s="30"/>
      <c r="B89" s="30"/>
      <c r="C89" s="36"/>
      <c r="D89" s="37"/>
      <c r="E89" s="30"/>
      <c r="F89" s="30"/>
      <c r="G89" s="30"/>
      <c r="H89" s="30"/>
      <c r="I89" s="30"/>
      <c r="J89" s="30"/>
      <c r="K89" s="30"/>
      <c r="L89" s="30"/>
      <c r="M89" s="3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0"/>
      <c r="AE89" s="30"/>
      <c r="AF89" s="30"/>
      <c r="AG89" s="30"/>
      <c r="AH89" s="34"/>
      <c r="AI89" s="34"/>
    </row>
    <row r="90" spans="1:35" s="35" customFormat="1" ht="34.5">
      <c r="A90" s="30"/>
      <c r="B90" s="30"/>
      <c r="C90" s="36"/>
      <c r="D90" s="37"/>
      <c r="E90" s="30"/>
      <c r="F90" s="30"/>
      <c r="G90" s="30"/>
      <c r="H90" s="30"/>
      <c r="I90" s="30"/>
      <c r="J90" s="30"/>
      <c r="K90" s="30"/>
      <c r="L90" s="30"/>
      <c r="M90" s="30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0"/>
      <c r="AE90" s="30"/>
      <c r="AF90" s="30"/>
      <c r="AG90" s="30"/>
      <c r="AH90" s="34"/>
      <c r="AI90" s="34"/>
    </row>
    <row r="91" spans="1:35" s="35" customFormat="1" ht="34.5">
      <c r="A91" s="30"/>
      <c r="B91" s="30"/>
      <c r="C91" s="36"/>
      <c r="D91" s="37"/>
      <c r="E91" s="30"/>
      <c r="F91" s="30"/>
      <c r="G91" s="30"/>
      <c r="H91" s="30"/>
      <c r="I91" s="30"/>
      <c r="J91" s="30"/>
      <c r="K91" s="30"/>
      <c r="L91" s="30"/>
      <c r="M91" s="30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0"/>
      <c r="AE91" s="30"/>
      <c r="AF91" s="30"/>
      <c r="AG91" s="30"/>
      <c r="AH91" s="34"/>
      <c r="AI91" s="34"/>
    </row>
    <row r="92" spans="1:35" s="35" customFormat="1" ht="34.5">
      <c r="A92" s="30"/>
      <c r="B92" s="30"/>
      <c r="C92" s="36"/>
      <c r="D92" s="37"/>
      <c r="E92" s="30"/>
      <c r="F92" s="30"/>
      <c r="G92" s="30"/>
      <c r="H92" s="30"/>
      <c r="I92" s="30"/>
      <c r="J92" s="30"/>
      <c r="K92" s="30"/>
      <c r="L92" s="30"/>
      <c r="M92" s="30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0"/>
      <c r="AE92" s="30"/>
      <c r="AF92" s="30"/>
      <c r="AG92" s="30"/>
      <c r="AH92" s="34"/>
      <c r="AI92" s="34"/>
    </row>
    <row r="93" spans="1:35" s="35" customFormat="1" ht="34.5">
      <c r="A93" s="30"/>
      <c r="B93" s="30"/>
      <c r="C93" s="36"/>
      <c r="D93" s="37"/>
      <c r="E93" s="30"/>
      <c r="F93" s="30"/>
      <c r="G93" s="30"/>
      <c r="H93" s="30"/>
      <c r="I93" s="30"/>
      <c r="J93" s="30"/>
      <c r="K93" s="30"/>
      <c r="L93" s="30"/>
      <c r="M93" s="30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0"/>
      <c r="AE93" s="30"/>
      <c r="AF93" s="30"/>
      <c r="AG93" s="30"/>
      <c r="AH93" s="34"/>
      <c r="AI93" s="34"/>
    </row>
    <row r="94" spans="1:35" s="35" customFormat="1" ht="34.5">
      <c r="A94" s="30"/>
      <c r="B94" s="30"/>
      <c r="C94" s="36"/>
      <c r="D94" s="37"/>
      <c r="E94" s="30"/>
      <c r="F94" s="30"/>
      <c r="G94" s="30"/>
      <c r="H94" s="30"/>
      <c r="I94" s="30"/>
      <c r="J94" s="30"/>
      <c r="K94" s="30"/>
      <c r="L94" s="30"/>
      <c r="M94" s="30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0"/>
      <c r="AE94" s="30"/>
      <c r="AF94" s="30"/>
      <c r="AG94" s="30"/>
      <c r="AH94" s="34"/>
      <c r="AI94" s="34"/>
    </row>
    <row r="95" spans="1:35" s="35" customFormat="1" ht="34.5">
      <c r="A95" s="30"/>
      <c r="B95" s="30"/>
      <c r="C95" s="36"/>
      <c r="D95" s="37"/>
      <c r="E95" s="30"/>
      <c r="F95" s="30"/>
      <c r="G95" s="30"/>
      <c r="H95" s="30"/>
      <c r="I95" s="30"/>
      <c r="J95" s="30"/>
      <c r="K95" s="30"/>
      <c r="L95" s="30"/>
      <c r="M95" s="30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0"/>
      <c r="AE95" s="30"/>
      <c r="AF95" s="30"/>
      <c r="AG95" s="30"/>
      <c r="AH95" s="34"/>
      <c r="AI95" s="34"/>
    </row>
    <row r="96" spans="1:35" s="35" customFormat="1" ht="34.5">
      <c r="A96" s="30"/>
      <c r="B96" s="30"/>
      <c r="C96" s="36"/>
      <c r="D96" s="37"/>
      <c r="E96" s="30"/>
      <c r="F96" s="30"/>
      <c r="G96" s="30"/>
      <c r="H96" s="30"/>
      <c r="I96" s="30"/>
      <c r="J96" s="30"/>
      <c r="K96" s="30"/>
      <c r="L96" s="30"/>
      <c r="M96" s="30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0"/>
      <c r="AE96" s="30"/>
      <c r="AF96" s="30"/>
      <c r="AG96" s="30"/>
      <c r="AH96" s="34"/>
      <c r="AI96" s="34"/>
    </row>
    <row r="97" spans="1:35" s="35" customFormat="1" ht="34.5">
      <c r="A97" s="30"/>
      <c r="B97" s="30"/>
      <c r="C97" s="36"/>
      <c r="D97" s="37"/>
      <c r="E97" s="30"/>
      <c r="F97" s="30"/>
      <c r="G97" s="30"/>
      <c r="H97" s="30"/>
      <c r="I97" s="30"/>
      <c r="J97" s="30"/>
      <c r="K97" s="30"/>
      <c r="L97" s="30"/>
      <c r="M97" s="30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0"/>
      <c r="AE97" s="30"/>
      <c r="AF97" s="30"/>
      <c r="AG97" s="30"/>
      <c r="AH97" s="34"/>
      <c r="AI97" s="34"/>
    </row>
    <row r="98" spans="1:35" s="35" customFormat="1" ht="34.5">
      <c r="A98" s="30"/>
      <c r="B98" s="30"/>
      <c r="C98" s="36"/>
      <c r="D98" s="37"/>
      <c r="E98" s="30"/>
      <c r="F98" s="30"/>
      <c r="G98" s="30"/>
      <c r="H98" s="30"/>
      <c r="I98" s="30"/>
      <c r="J98" s="30"/>
      <c r="K98" s="30"/>
      <c r="L98" s="30"/>
      <c r="M98" s="30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0"/>
      <c r="AE98" s="30"/>
      <c r="AF98" s="30"/>
      <c r="AG98" s="30"/>
      <c r="AH98" s="34"/>
      <c r="AI98" s="34"/>
    </row>
    <row r="99" spans="1:35" s="35" customFormat="1" ht="34.5">
      <c r="A99" s="30"/>
      <c r="B99" s="30"/>
      <c r="C99" s="36"/>
      <c r="D99" s="37"/>
      <c r="E99" s="30"/>
      <c r="F99" s="30"/>
      <c r="G99" s="30"/>
      <c r="H99" s="30"/>
      <c r="I99" s="30"/>
      <c r="J99" s="30"/>
      <c r="K99" s="30"/>
      <c r="L99" s="30"/>
      <c r="M99" s="30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0"/>
      <c r="AE99" s="30"/>
      <c r="AF99" s="30"/>
      <c r="AG99" s="30"/>
      <c r="AH99" s="34"/>
      <c r="AI99" s="34"/>
    </row>
    <row r="100" spans="1:35" s="35" customFormat="1" ht="34.5">
      <c r="A100" s="30"/>
      <c r="B100" s="30"/>
      <c r="C100" s="36"/>
      <c r="D100" s="37"/>
      <c r="E100" s="30"/>
      <c r="F100" s="30"/>
      <c r="G100" s="30"/>
      <c r="H100" s="30"/>
      <c r="I100" s="30"/>
      <c r="J100" s="30"/>
      <c r="K100" s="30"/>
      <c r="L100" s="30"/>
      <c r="M100" s="30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0"/>
      <c r="AE100" s="30"/>
      <c r="AF100" s="30"/>
      <c r="AG100" s="30"/>
      <c r="AH100" s="34"/>
      <c r="AI100" s="34"/>
    </row>
    <row r="101" spans="1:35" s="35" customFormat="1" ht="34.5">
      <c r="A101" s="30"/>
      <c r="B101" s="30"/>
      <c r="C101" s="36"/>
      <c r="D101" s="37"/>
      <c r="E101" s="30"/>
      <c r="F101" s="30"/>
      <c r="G101" s="30"/>
      <c r="H101" s="30"/>
      <c r="I101" s="30"/>
      <c r="J101" s="30"/>
      <c r="K101" s="30"/>
      <c r="L101" s="30"/>
      <c r="M101" s="30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0"/>
      <c r="AE101" s="30"/>
      <c r="AF101" s="30"/>
      <c r="AG101" s="30"/>
      <c r="AH101" s="34"/>
      <c r="AI101" s="34"/>
    </row>
    <row r="102" spans="1:35" s="35" customFormat="1" ht="34.5">
      <c r="A102" s="30"/>
      <c r="B102" s="30"/>
      <c r="C102" s="36"/>
      <c r="D102" s="37"/>
      <c r="E102" s="30"/>
      <c r="F102" s="30"/>
      <c r="G102" s="30"/>
      <c r="H102" s="30"/>
      <c r="I102" s="30"/>
      <c r="J102" s="30"/>
      <c r="K102" s="30"/>
      <c r="L102" s="30"/>
      <c r="M102" s="30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0"/>
      <c r="AE102" s="30"/>
      <c r="AF102" s="30"/>
      <c r="AG102" s="30"/>
      <c r="AH102" s="34"/>
      <c r="AI102" s="34"/>
    </row>
    <row r="103" spans="1:35" s="35" customFormat="1" ht="34.5">
      <c r="A103" s="30"/>
      <c r="B103" s="30"/>
      <c r="C103" s="36"/>
      <c r="D103" s="37"/>
      <c r="E103" s="30"/>
      <c r="F103" s="30"/>
      <c r="G103" s="30"/>
      <c r="H103" s="30"/>
      <c r="I103" s="30"/>
      <c r="J103" s="30"/>
      <c r="K103" s="30"/>
      <c r="L103" s="30"/>
      <c r="M103" s="30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0"/>
      <c r="AE103" s="30"/>
      <c r="AF103" s="30"/>
      <c r="AG103" s="30"/>
      <c r="AH103" s="34"/>
      <c r="AI103" s="34"/>
    </row>
    <row r="104" spans="1:35" s="35" customFormat="1" ht="34.5">
      <c r="A104" s="30"/>
      <c r="B104" s="30"/>
      <c r="C104" s="36"/>
      <c r="D104" s="37"/>
      <c r="E104" s="30"/>
      <c r="F104" s="30"/>
      <c r="G104" s="30"/>
      <c r="H104" s="30"/>
      <c r="I104" s="30"/>
      <c r="J104" s="30"/>
      <c r="K104" s="30"/>
      <c r="L104" s="30"/>
      <c r="M104" s="30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0"/>
      <c r="AE104" s="30"/>
      <c r="AF104" s="30"/>
      <c r="AG104" s="30"/>
      <c r="AH104" s="34"/>
      <c r="AI104" s="34"/>
    </row>
    <row r="105" spans="1:35" s="35" customFormat="1" ht="34.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0"/>
      <c r="L105" s="30"/>
      <c r="M105" s="30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0"/>
      <c r="AE105" s="30"/>
      <c r="AF105" s="30"/>
      <c r="AG105" s="30"/>
      <c r="AH105" s="34"/>
      <c r="AI105" s="34"/>
    </row>
    <row r="106" spans="1:35" s="35" customFormat="1" ht="34.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0"/>
      <c r="L106" s="30"/>
      <c r="M106" s="3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0"/>
      <c r="AE106" s="30"/>
      <c r="AF106" s="30"/>
      <c r="AG106" s="30"/>
      <c r="AH106" s="34"/>
      <c r="AI106" s="34"/>
    </row>
    <row r="107" spans="1:35" s="35" customFormat="1" ht="34.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0"/>
      <c r="L107" s="30"/>
      <c r="M107" s="30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0"/>
      <c r="AE107" s="30"/>
      <c r="AF107" s="30"/>
      <c r="AG107" s="30"/>
      <c r="AH107" s="34"/>
      <c r="AI107" s="34"/>
    </row>
    <row r="108" spans="1:35" s="35" customFormat="1" ht="34.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0"/>
      <c r="L108" s="30"/>
      <c r="M108" s="3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0"/>
      <c r="AE108" s="30"/>
      <c r="AF108" s="30"/>
      <c r="AG108" s="30"/>
      <c r="AH108" s="34"/>
      <c r="AI108" s="34"/>
    </row>
    <row r="109" spans="1:35" s="35" customFormat="1" ht="34.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0"/>
      <c r="L109" s="30"/>
      <c r="M109" s="3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0"/>
      <c r="AE109" s="30"/>
      <c r="AF109" s="30"/>
      <c r="AG109" s="30"/>
      <c r="AH109" s="34"/>
      <c r="AI109" s="34"/>
    </row>
    <row r="110" spans="1:35" s="35" customFormat="1" ht="34.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0"/>
      <c r="L110" s="30"/>
      <c r="M110" s="3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0"/>
      <c r="AE110" s="30"/>
      <c r="AF110" s="30"/>
      <c r="AG110" s="30"/>
      <c r="AH110" s="34"/>
      <c r="AI110" s="34"/>
    </row>
    <row r="111" spans="1:35" s="35" customFormat="1" ht="34.5">
      <c r="A111" s="30"/>
      <c r="B111" s="30"/>
      <c r="C111" s="36"/>
      <c r="D111" s="37"/>
      <c r="E111" s="30"/>
      <c r="F111" s="30"/>
      <c r="G111" s="30"/>
      <c r="H111" s="30"/>
      <c r="I111" s="30"/>
      <c r="J111" s="30"/>
      <c r="K111" s="30"/>
      <c r="L111" s="30"/>
      <c r="M111" s="3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0"/>
      <c r="AE111" s="30"/>
      <c r="AF111" s="30"/>
      <c r="AG111" s="30"/>
      <c r="AH111" s="34"/>
      <c r="AI111" s="34"/>
    </row>
    <row r="112" spans="1:35" s="35" customFormat="1" ht="34.5">
      <c r="A112" s="30"/>
      <c r="B112" s="30"/>
      <c r="C112" s="36"/>
      <c r="D112" s="37"/>
      <c r="E112" s="30"/>
      <c r="F112" s="30"/>
      <c r="G112" s="30"/>
      <c r="H112" s="30"/>
      <c r="I112" s="30"/>
      <c r="J112" s="30"/>
      <c r="K112" s="30"/>
      <c r="L112" s="30"/>
      <c r="M112" s="30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0"/>
      <c r="AE112" s="30"/>
      <c r="AF112" s="30"/>
      <c r="AG112" s="30"/>
      <c r="AH112" s="34"/>
      <c r="AI112" s="34"/>
    </row>
    <row r="113" spans="1:35" s="35" customFormat="1" ht="34.5">
      <c r="A113" s="30"/>
      <c r="B113" s="30"/>
      <c r="C113" s="36"/>
      <c r="D113" s="37"/>
      <c r="E113" s="30"/>
      <c r="F113" s="30"/>
      <c r="G113" s="30"/>
      <c r="H113" s="30"/>
      <c r="I113" s="30"/>
      <c r="J113" s="30"/>
      <c r="K113" s="30"/>
      <c r="L113" s="30"/>
      <c r="M113" s="30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0"/>
      <c r="AE113" s="30"/>
      <c r="AF113" s="30"/>
      <c r="AG113" s="30"/>
      <c r="AH113" s="34"/>
      <c r="AI113" s="34"/>
    </row>
    <row r="114" spans="1:35" s="35" customFormat="1" ht="34.5">
      <c r="A114" s="30"/>
      <c r="B114" s="30"/>
      <c r="C114" s="36"/>
      <c r="D114" s="37"/>
      <c r="E114" s="30"/>
      <c r="F114" s="30"/>
      <c r="G114" s="30"/>
      <c r="H114" s="30"/>
      <c r="I114" s="30"/>
      <c r="J114" s="30"/>
      <c r="K114" s="30"/>
      <c r="L114" s="30"/>
      <c r="M114" s="30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0"/>
      <c r="AE114" s="30"/>
      <c r="AF114" s="30"/>
      <c r="AG114" s="30"/>
      <c r="AH114" s="34"/>
      <c r="AI114" s="34"/>
    </row>
    <row r="115" spans="1:35" s="35" customFormat="1" ht="34.5">
      <c r="A115" s="30"/>
      <c r="B115" s="30"/>
      <c r="C115" s="36"/>
      <c r="D115" s="37"/>
      <c r="E115" s="30"/>
      <c r="F115" s="30"/>
      <c r="G115" s="30"/>
      <c r="H115" s="30"/>
      <c r="I115" s="30"/>
      <c r="J115" s="30"/>
      <c r="K115" s="30"/>
      <c r="L115" s="30"/>
      <c r="M115" s="3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0"/>
      <c r="AE115" s="30"/>
      <c r="AF115" s="30"/>
      <c r="AG115" s="30"/>
      <c r="AH115" s="34"/>
      <c r="AI115" s="34"/>
    </row>
    <row r="116" spans="1:35" s="35" customFormat="1" ht="34.5">
      <c r="A116" s="30"/>
      <c r="B116" s="30"/>
      <c r="C116" s="36"/>
      <c r="D116" s="37"/>
      <c r="E116" s="30"/>
      <c r="F116" s="30"/>
      <c r="G116" s="30"/>
      <c r="H116" s="30"/>
      <c r="I116" s="30"/>
      <c r="J116" s="30"/>
      <c r="K116" s="30"/>
      <c r="L116" s="30"/>
      <c r="M116" s="3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0"/>
      <c r="AE116" s="30"/>
      <c r="AF116" s="30"/>
      <c r="AG116" s="30"/>
      <c r="AH116" s="34"/>
      <c r="AI116" s="34"/>
    </row>
    <row r="117" spans="1:35" s="35" customFormat="1" ht="34.5">
      <c r="A117" s="30"/>
      <c r="B117" s="30"/>
      <c r="C117" s="36"/>
      <c r="D117" s="37"/>
      <c r="E117" s="30"/>
      <c r="F117" s="30"/>
      <c r="G117" s="30"/>
      <c r="H117" s="30"/>
      <c r="I117" s="30"/>
      <c r="J117" s="30"/>
      <c r="K117" s="30"/>
      <c r="L117" s="30"/>
      <c r="M117" s="3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0"/>
      <c r="AE117" s="30"/>
      <c r="AF117" s="30"/>
      <c r="AG117" s="30"/>
      <c r="AH117" s="34"/>
      <c r="AI117" s="34"/>
    </row>
    <row r="118" spans="1:35" s="35" customFormat="1" ht="34.5">
      <c r="A118" s="30"/>
      <c r="B118" s="30"/>
      <c r="C118" s="36"/>
      <c r="D118" s="37"/>
      <c r="E118" s="30"/>
      <c r="F118" s="30"/>
      <c r="G118" s="30"/>
      <c r="H118" s="30"/>
      <c r="I118" s="30"/>
      <c r="J118" s="30"/>
      <c r="K118" s="30"/>
      <c r="L118" s="30"/>
      <c r="M118" s="30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0"/>
      <c r="AE118" s="30"/>
      <c r="AF118" s="30"/>
      <c r="AG118" s="30"/>
      <c r="AH118" s="34"/>
      <c r="AI118" s="34"/>
    </row>
  </sheetData>
  <sheetProtection formatCells="0"/>
  <mergeCells count="77">
    <mergeCell ref="I73:I74"/>
    <mergeCell ref="J73:J74"/>
    <mergeCell ref="K73:K74"/>
    <mergeCell ref="I75:I76"/>
    <mergeCell ref="J75:J76"/>
    <mergeCell ref="K75:K76"/>
    <mergeCell ref="N7:U7"/>
    <mergeCell ref="A1:AK1"/>
    <mergeCell ref="A6:A9"/>
    <mergeCell ref="B6:B9"/>
    <mergeCell ref="C6:C9"/>
    <mergeCell ref="D6:D9"/>
    <mergeCell ref="E6:M6"/>
    <mergeCell ref="N6:AC6"/>
    <mergeCell ref="AD6:AK6"/>
    <mergeCell ref="E7:E9"/>
    <mergeCell ref="V8:Y8"/>
    <mergeCell ref="Z8:AC8"/>
    <mergeCell ref="AD8:AD9"/>
    <mergeCell ref="AE8:AE9"/>
    <mergeCell ref="AF8:AF9"/>
    <mergeCell ref="F7:F9"/>
    <mergeCell ref="G7:G9"/>
    <mergeCell ref="H7:H9"/>
    <mergeCell ref="L7:L9"/>
    <mergeCell ref="M7:M9"/>
    <mergeCell ref="H73:H74"/>
    <mergeCell ref="L73:L74"/>
    <mergeCell ref="AG8:AG9"/>
    <mergeCell ref="AH8:AH9"/>
    <mergeCell ref="AJ8:AJ9"/>
    <mergeCell ref="V7:AC7"/>
    <mergeCell ref="AD7:AG7"/>
    <mergeCell ref="AH7:AK7"/>
    <mergeCell ref="N8:Q8"/>
    <mergeCell ref="R8:U8"/>
    <mergeCell ref="M73:M74"/>
    <mergeCell ref="AH73:AH74"/>
    <mergeCell ref="AJ73:AJ74"/>
    <mergeCell ref="AK8:AK9"/>
    <mergeCell ref="AI8:AI9"/>
    <mergeCell ref="A73:C74"/>
    <mergeCell ref="D73:D74"/>
    <mergeCell ref="E73:E74"/>
    <mergeCell ref="F73:F74"/>
    <mergeCell ref="G73:G74"/>
    <mergeCell ref="AK73:AK74"/>
    <mergeCell ref="N74:Q74"/>
    <mergeCell ref="R74:U74"/>
    <mergeCell ref="V74:Y74"/>
    <mergeCell ref="Z74:AC74"/>
    <mergeCell ref="AD74:AG74"/>
    <mergeCell ref="AI73:AI74"/>
    <mergeCell ref="A75:C76"/>
    <mergeCell ref="D75:D76"/>
    <mergeCell ref="E75:E76"/>
    <mergeCell ref="F75:F76"/>
    <mergeCell ref="G75:G76"/>
    <mergeCell ref="H75:H76"/>
    <mergeCell ref="Z77:AC77"/>
    <mergeCell ref="AD77:AG77"/>
    <mergeCell ref="AH75:AH76"/>
    <mergeCell ref="AH77:AK77"/>
    <mergeCell ref="AJ75:AJ76"/>
    <mergeCell ref="AK75:AK76"/>
    <mergeCell ref="AI75:AI76"/>
    <mergeCell ref="Z76:AC76"/>
    <mergeCell ref="AD76:AG76"/>
    <mergeCell ref="L75:L76"/>
    <mergeCell ref="M75:M76"/>
    <mergeCell ref="E78:G78"/>
    <mergeCell ref="N77:Q77"/>
    <mergeCell ref="R77:U77"/>
    <mergeCell ref="V77:Y77"/>
    <mergeCell ref="N76:Q76"/>
    <mergeCell ref="R76:U76"/>
    <mergeCell ref="V76:Y76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7" r:id="rId1"/>
  <colBreaks count="1" manualBreakCount="1">
    <brk id="37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18"/>
  <sheetViews>
    <sheetView view="pageBreakPreview" zoomScale="25" zoomScaleNormal="25" zoomScaleSheetLayoutView="25" zoomScalePageLayoutView="0" workbookViewId="0" topLeftCell="A1">
      <pane ySplit="9" topLeftCell="A56" activePane="bottomLeft" state="frozen"/>
      <selection pane="topLeft" activeCell="A1" sqref="A1"/>
      <selection pane="bottomLeft" activeCell="G75" sqref="G75:H76"/>
    </sheetView>
  </sheetViews>
  <sheetFormatPr defaultColWidth="9.00390625" defaultRowHeight="12.75"/>
  <cols>
    <col min="1" max="1" width="16.125" style="38" customWidth="1"/>
    <col min="2" max="2" width="184.875" style="30" customWidth="1"/>
    <col min="3" max="3" width="26.50390625" style="36" customWidth="1"/>
    <col min="4" max="4" width="18.625" style="37" customWidth="1"/>
    <col min="5" max="6" width="20.625" style="30" customWidth="1"/>
    <col min="7" max="7" width="16.625" style="30" customWidth="1"/>
    <col min="8" max="11" width="20.125" style="30" customWidth="1"/>
    <col min="12" max="12" width="16.625" style="30" customWidth="1"/>
    <col min="13" max="13" width="20.625" style="30" customWidth="1"/>
    <col min="14" max="29" width="16.625" style="33" customWidth="1"/>
    <col min="30" max="33" width="16.625" style="38" customWidth="1"/>
    <col min="34" max="35" width="16.625" style="39" customWidth="1"/>
    <col min="36" max="37" width="16.625" style="8" customWidth="1"/>
    <col min="38" max="38" width="8.875" style="8" customWidth="1"/>
    <col min="39" max="16384" width="8.875" style="8" customWidth="1"/>
  </cols>
  <sheetData>
    <row r="1" spans="1:37" s="1" customFormat="1" ht="75" customHeight="1">
      <c r="A1" s="326" t="s">
        <v>136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</row>
    <row r="2" spans="1:37" s="1" customFormat="1" ht="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s="44" customFormat="1" ht="48.75" customHeight="1">
      <c r="A3" s="42" t="s">
        <v>58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s="44" customFormat="1" ht="48.75" customHeight="1">
      <c r="A4" s="42" t="s">
        <v>54</v>
      </c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5" customFormat="1" ht="53.25" customHeight="1" thickBot="1">
      <c r="A6" s="327" t="s">
        <v>10</v>
      </c>
      <c r="B6" s="330" t="s">
        <v>11</v>
      </c>
      <c r="C6" s="334" t="s">
        <v>42</v>
      </c>
      <c r="D6" s="337" t="s">
        <v>40</v>
      </c>
      <c r="E6" s="317" t="s">
        <v>26</v>
      </c>
      <c r="F6" s="317"/>
      <c r="G6" s="317"/>
      <c r="H6" s="317"/>
      <c r="I6" s="317"/>
      <c r="J6" s="317"/>
      <c r="K6" s="317"/>
      <c r="L6" s="317"/>
      <c r="M6" s="300"/>
      <c r="N6" s="325" t="s">
        <v>27</v>
      </c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40" t="s">
        <v>32</v>
      </c>
      <c r="AE6" s="310"/>
      <c r="AF6" s="310"/>
      <c r="AG6" s="310"/>
      <c r="AH6" s="310"/>
      <c r="AI6" s="310"/>
      <c r="AJ6" s="310"/>
      <c r="AK6" s="311"/>
    </row>
    <row r="7" spans="1:37" s="5" customFormat="1" ht="53.25" customHeight="1" thickBot="1">
      <c r="A7" s="328"/>
      <c r="B7" s="331"/>
      <c r="C7" s="335"/>
      <c r="D7" s="338"/>
      <c r="E7" s="341" t="s">
        <v>35</v>
      </c>
      <c r="F7" s="319" t="s">
        <v>41</v>
      </c>
      <c r="G7" s="321" t="s">
        <v>31</v>
      </c>
      <c r="H7" s="319" t="s">
        <v>45</v>
      </c>
      <c r="I7" s="210"/>
      <c r="J7" s="210"/>
      <c r="K7" s="210"/>
      <c r="L7" s="319" t="s">
        <v>38</v>
      </c>
      <c r="M7" s="323" t="s">
        <v>36</v>
      </c>
      <c r="N7" s="325" t="s">
        <v>3</v>
      </c>
      <c r="O7" s="307"/>
      <c r="P7" s="307"/>
      <c r="Q7" s="307"/>
      <c r="R7" s="307"/>
      <c r="S7" s="307"/>
      <c r="T7" s="307"/>
      <c r="U7" s="308"/>
      <c r="V7" s="306" t="s">
        <v>25</v>
      </c>
      <c r="W7" s="307"/>
      <c r="X7" s="307"/>
      <c r="Y7" s="307"/>
      <c r="Z7" s="307"/>
      <c r="AA7" s="307"/>
      <c r="AB7" s="307"/>
      <c r="AC7" s="308"/>
      <c r="AD7" s="309" t="s">
        <v>33</v>
      </c>
      <c r="AE7" s="310"/>
      <c r="AF7" s="310"/>
      <c r="AG7" s="311"/>
      <c r="AH7" s="309" t="s">
        <v>34</v>
      </c>
      <c r="AI7" s="310"/>
      <c r="AJ7" s="310"/>
      <c r="AK7" s="311"/>
    </row>
    <row r="8" spans="1:40" s="5" customFormat="1" ht="52.5" customHeight="1">
      <c r="A8" s="328"/>
      <c r="B8" s="332"/>
      <c r="C8" s="335"/>
      <c r="D8" s="338"/>
      <c r="E8" s="341"/>
      <c r="F8" s="320"/>
      <c r="G8" s="322"/>
      <c r="H8" s="320"/>
      <c r="I8" s="211"/>
      <c r="J8" s="211"/>
      <c r="K8" s="211"/>
      <c r="L8" s="320"/>
      <c r="M8" s="323"/>
      <c r="N8" s="312" t="s">
        <v>13</v>
      </c>
      <c r="O8" s="313"/>
      <c r="P8" s="313"/>
      <c r="Q8" s="314"/>
      <c r="R8" s="312" t="s">
        <v>113</v>
      </c>
      <c r="S8" s="313"/>
      <c r="T8" s="313"/>
      <c r="U8" s="314"/>
      <c r="V8" s="312" t="s">
        <v>114</v>
      </c>
      <c r="W8" s="313"/>
      <c r="X8" s="313"/>
      <c r="Y8" s="314"/>
      <c r="Z8" s="312" t="s">
        <v>115</v>
      </c>
      <c r="AA8" s="313"/>
      <c r="AB8" s="313"/>
      <c r="AC8" s="314"/>
      <c r="AD8" s="315" t="s">
        <v>0</v>
      </c>
      <c r="AE8" s="317" t="s">
        <v>1</v>
      </c>
      <c r="AF8" s="317" t="s">
        <v>2</v>
      </c>
      <c r="AG8" s="300" t="s">
        <v>21</v>
      </c>
      <c r="AH8" s="302" t="s">
        <v>29</v>
      </c>
      <c r="AI8" s="290" t="s">
        <v>116</v>
      </c>
      <c r="AJ8" s="304" t="s">
        <v>30</v>
      </c>
      <c r="AK8" s="288" t="s">
        <v>131</v>
      </c>
      <c r="AN8" s="41"/>
    </row>
    <row r="9" spans="1:37" s="5" customFormat="1" ht="253.5" customHeight="1" thickBot="1">
      <c r="A9" s="329"/>
      <c r="B9" s="333"/>
      <c r="C9" s="336"/>
      <c r="D9" s="339"/>
      <c r="E9" s="319"/>
      <c r="F9" s="320"/>
      <c r="G9" s="322"/>
      <c r="H9" s="320"/>
      <c r="I9" s="213" t="s">
        <v>126</v>
      </c>
      <c r="J9" s="213" t="s">
        <v>124</v>
      </c>
      <c r="K9" s="213" t="s">
        <v>125</v>
      </c>
      <c r="L9" s="320"/>
      <c r="M9" s="324"/>
      <c r="N9" s="168" t="s">
        <v>19</v>
      </c>
      <c r="O9" s="166" t="s">
        <v>20</v>
      </c>
      <c r="P9" s="166" t="s">
        <v>39</v>
      </c>
      <c r="Q9" s="167" t="s">
        <v>28</v>
      </c>
      <c r="R9" s="168" t="s">
        <v>19</v>
      </c>
      <c r="S9" s="166" t="s">
        <v>20</v>
      </c>
      <c r="T9" s="166" t="s">
        <v>39</v>
      </c>
      <c r="U9" s="167" t="s">
        <v>28</v>
      </c>
      <c r="V9" s="168" t="s">
        <v>19</v>
      </c>
      <c r="W9" s="166" t="s">
        <v>20</v>
      </c>
      <c r="X9" s="166" t="s">
        <v>39</v>
      </c>
      <c r="Y9" s="167" t="s">
        <v>28</v>
      </c>
      <c r="Z9" s="168" t="s">
        <v>19</v>
      </c>
      <c r="AA9" s="166" t="s">
        <v>20</v>
      </c>
      <c r="AB9" s="166" t="s">
        <v>39</v>
      </c>
      <c r="AC9" s="167" t="s">
        <v>28</v>
      </c>
      <c r="AD9" s="316"/>
      <c r="AE9" s="318"/>
      <c r="AF9" s="318"/>
      <c r="AG9" s="301"/>
      <c r="AH9" s="303"/>
      <c r="AI9" s="291"/>
      <c r="AJ9" s="305"/>
      <c r="AK9" s="289"/>
    </row>
    <row r="10" spans="1:37" s="6" customFormat="1" ht="43.5" customHeight="1" thickBot="1">
      <c r="A10" s="141" t="s">
        <v>12</v>
      </c>
      <c r="B10" s="142" t="s">
        <v>22</v>
      </c>
      <c r="C10" s="143"/>
      <c r="D10" s="144">
        <f aca="true" t="shared" si="0" ref="D10:AK10">SUM(D11:D14)</f>
        <v>8</v>
      </c>
      <c r="E10" s="145">
        <f t="shared" si="0"/>
        <v>230</v>
      </c>
      <c r="F10" s="145">
        <f t="shared" si="0"/>
        <v>137</v>
      </c>
      <c r="G10" s="146">
        <f t="shared" si="0"/>
        <v>0</v>
      </c>
      <c r="H10" s="146">
        <f t="shared" si="0"/>
        <v>102</v>
      </c>
      <c r="I10" s="146">
        <f t="shared" si="0"/>
        <v>0</v>
      </c>
      <c r="J10" s="146">
        <f t="shared" si="0"/>
        <v>86</v>
      </c>
      <c r="K10" s="146">
        <f t="shared" si="0"/>
        <v>24</v>
      </c>
      <c r="L10" s="146">
        <f t="shared" si="0"/>
        <v>35</v>
      </c>
      <c r="M10" s="147">
        <f t="shared" si="0"/>
        <v>93</v>
      </c>
      <c r="N10" s="165">
        <f t="shared" si="0"/>
        <v>0</v>
      </c>
      <c r="O10" s="146">
        <f t="shared" si="0"/>
        <v>16</v>
      </c>
      <c r="P10" s="146">
        <f t="shared" si="0"/>
        <v>10</v>
      </c>
      <c r="Q10" s="148">
        <f t="shared" si="0"/>
        <v>24</v>
      </c>
      <c r="R10" s="149">
        <f t="shared" si="0"/>
        <v>0</v>
      </c>
      <c r="S10" s="146">
        <f t="shared" si="0"/>
        <v>8</v>
      </c>
      <c r="T10" s="146">
        <f t="shared" si="0"/>
        <v>0</v>
      </c>
      <c r="U10" s="148">
        <f t="shared" si="0"/>
        <v>17</v>
      </c>
      <c r="V10" s="149">
        <f t="shared" si="0"/>
        <v>0</v>
      </c>
      <c r="W10" s="146">
        <f t="shared" si="0"/>
        <v>54</v>
      </c>
      <c r="X10" s="146">
        <f t="shared" si="0"/>
        <v>10</v>
      </c>
      <c r="Y10" s="148">
        <f t="shared" si="0"/>
        <v>16</v>
      </c>
      <c r="Z10" s="149">
        <f t="shared" si="0"/>
        <v>0</v>
      </c>
      <c r="AA10" s="146">
        <f t="shared" si="0"/>
        <v>24</v>
      </c>
      <c r="AB10" s="146">
        <f t="shared" si="0"/>
        <v>15</v>
      </c>
      <c r="AC10" s="148">
        <f t="shared" si="0"/>
        <v>36</v>
      </c>
      <c r="AD10" s="150">
        <f t="shared" si="0"/>
        <v>2</v>
      </c>
      <c r="AE10" s="151">
        <f t="shared" si="0"/>
        <v>1</v>
      </c>
      <c r="AF10" s="151">
        <f t="shared" si="0"/>
        <v>2</v>
      </c>
      <c r="AG10" s="152">
        <f t="shared" si="0"/>
        <v>3</v>
      </c>
      <c r="AH10" s="205">
        <f t="shared" si="0"/>
        <v>5.96</v>
      </c>
      <c r="AI10" s="153">
        <f t="shared" si="0"/>
        <v>0</v>
      </c>
      <c r="AJ10" s="153">
        <f t="shared" si="0"/>
        <v>5</v>
      </c>
      <c r="AK10" s="154">
        <f t="shared" si="0"/>
        <v>1</v>
      </c>
    </row>
    <row r="11" spans="1:37" s="5" customFormat="1" ht="36" customHeight="1">
      <c r="A11" s="62" t="s">
        <v>9</v>
      </c>
      <c r="B11" s="63" t="s">
        <v>74</v>
      </c>
      <c r="C11" s="64" t="s">
        <v>130</v>
      </c>
      <c r="D11" s="48">
        <f>SUM(AD11:AG11)</f>
        <v>0</v>
      </c>
      <c r="E11" s="49">
        <f>SUM(F11,M11)</f>
        <v>30</v>
      </c>
      <c r="F11" s="49">
        <f>SUM(G11:H11,L11)</f>
        <v>30</v>
      </c>
      <c r="G11" s="50">
        <f aca="true" t="shared" si="1" ref="G11:H14">SUM(N11+R11+V11+Z11)</f>
        <v>0</v>
      </c>
      <c r="H11" s="51">
        <f t="shared" si="1"/>
        <v>30</v>
      </c>
      <c r="I11" s="51"/>
      <c r="J11" s="51">
        <v>30</v>
      </c>
      <c r="K11" s="221"/>
      <c r="L11" s="50">
        <f aca="true" t="shared" si="2" ref="L11:M14">SUM(P11+T11+X11+AB11)</f>
        <v>0</v>
      </c>
      <c r="M11" s="52">
        <f t="shared" si="2"/>
        <v>0</v>
      </c>
      <c r="N11" s="67"/>
      <c r="O11" s="65"/>
      <c r="P11" s="65"/>
      <c r="Q11" s="66"/>
      <c r="R11" s="67"/>
      <c r="S11" s="65"/>
      <c r="T11" s="65"/>
      <c r="U11" s="66"/>
      <c r="V11" s="67"/>
      <c r="W11" s="65">
        <v>30</v>
      </c>
      <c r="X11" s="65"/>
      <c r="Y11" s="66"/>
      <c r="Z11" s="67"/>
      <c r="AA11" s="65"/>
      <c r="AB11" s="65"/>
      <c r="AC11" s="66"/>
      <c r="AD11" s="68"/>
      <c r="AE11" s="69"/>
      <c r="AF11" s="69">
        <v>0</v>
      </c>
      <c r="AG11" s="70"/>
      <c r="AH11" s="71">
        <v>1</v>
      </c>
      <c r="AI11" s="73"/>
      <c r="AJ11" s="73">
        <v>0</v>
      </c>
      <c r="AK11" s="74"/>
    </row>
    <row r="12" spans="1:37" s="5" customFormat="1" ht="36" customHeight="1">
      <c r="A12" s="46" t="s">
        <v>8</v>
      </c>
      <c r="B12" s="75" t="s">
        <v>134</v>
      </c>
      <c r="C12" s="47" t="s">
        <v>120</v>
      </c>
      <c r="D12" s="48">
        <f>SUM(AD12:AG12)</f>
        <v>5</v>
      </c>
      <c r="E12" s="49">
        <f>SUM(F12,M12)</f>
        <v>125</v>
      </c>
      <c r="F12" s="49">
        <f>SUM(G12:H12,L12)</f>
        <v>73</v>
      </c>
      <c r="G12" s="50">
        <f t="shared" si="1"/>
        <v>0</v>
      </c>
      <c r="H12" s="51">
        <f t="shared" si="1"/>
        <v>48</v>
      </c>
      <c r="I12" s="51"/>
      <c r="J12" s="51">
        <v>48</v>
      </c>
      <c r="K12" s="221"/>
      <c r="L12" s="50">
        <f t="shared" si="2"/>
        <v>25</v>
      </c>
      <c r="M12" s="52">
        <f t="shared" si="2"/>
        <v>52</v>
      </c>
      <c r="N12" s="55"/>
      <c r="O12" s="53"/>
      <c r="P12" s="53"/>
      <c r="Q12" s="54"/>
      <c r="R12" s="55"/>
      <c r="S12" s="53"/>
      <c r="T12" s="53"/>
      <c r="U12" s="54"/>
      <c r="V12" s="55"/>
      <c r="W12" s="53">
        <v>24</v>
      </c>
      <c r="X12" s="218">
        <v>10</v>
      </c>
      <c r="Y12" s="219">
        <v>16</v>
      </c>
      <c r="Z12" s="55"/>
      <c r="AA12" s="53">
        <v>24</v>
      </c>
      <c r="AB12" s="218">
        <v>15</v>
      </c>
      <c r="AC12" s="219">
        <v>36</v>
      </c>
      <c r="AD12" s="56"/>
      <c r="AE12" s="57"/>
      <c r="AF12" s="57">
        <v>2</v>
      </c>
      <c r="AG12" s="236">
        <v>3</v>
      </c>
      <c r="AH12" s="59">
        <f>F12/25</f>
        <v>2.92</v>
      </c>
      <c r="AI12" s="60"/>
      <c r="AJ12" s="218">
        <v>5</v>
      </c>
      <c r="AK12" s="54"/>
    </row>
    <row r="13" spans="1:37" s="5" customFormat="1" ht="36" customHeight="1">
      <c r="A13" s="46" t="s">
        <v>7</v>
      </c>
      <c r="B13" s="75" t="s">
        <v>55</v>
      </c>
      <c r="C13" s="47" t="s">
        <v>119</v>
      </c>
      <c r="D13" s="48">
        <f>SUM(AD13:AG13)</f>
        <v>2</v>
      </c>
      <c r="E13" s="49">
        <f>SUM(F13,M13)</f>
        <v>50</v>
      </c>
      <c r="F13" s="49">
        <f>SUM(G13:H13,L13)</f>
        <v>26</v>
      </c>
      <c r="G13" s="50">
        <f t="shared" si="1"/>
        <v>0</v>
      </c>
      <c r="H13" s="51">
        <f t="shared" si="1"/>
        <v>16</v>
      </c>
      <c r="I13" s="51"/>
      <c r="J13" s="221"/>
      <c r="K13" s="221">
        <v>24</v>
      </c>
      <c r="L13" s="50">
        <f t="shared" si="2"/>
        <v>10</v>
      </c>
      <c r="M13" s="52">
        <f t="shared" si="2"/>
        <v>24</v>
      </c>
      <c r="N13" s="55"/>
      <c r="O13" s="218">
        <v>16</v>
      </c>
      <c r="P13" s="218">
        <v>10</v>
      </c>
      <c r="Q13" s="54">
        <v>24</v>
      </c>
      <c r="R13" s="55"/>
      <c r="S13" s="53"/>
      <c r="T13" s="53"/>
      <c r="U13" s="54"/>
      <c r="V13" s="55"/>
      <c r="W13" s="53"/>
      <c r="X13" s="53"/>
      <c r="Y13" s="54"/>
      <c r="Z13" s="55"/>
      <c r="AA13" s="53"/>
      <c r="AB13" s="53"/>
      <c r="AC13" s="54"/>
      <c r="AD13" s="56">
        <v>2</v>
      </c>
      <c r="AE13" s="57"/>
      <c r="AF13" s="57"/>
      <c r="AG13" s="58"/>
      <c r="AH13" s="59">
        <f>F13/25</f>
        <v>1.04</v>
      </c>
      <c r="AI13" s="60"/>
      <c r="AJ13" s="53"/>
      <c r="AK13" s="54"/>
    </row>
    <row r="14" spans="1:37" s="5" customFormat="1" ht="36" customHeight="1" thickBot="1">
      <c r="A14" s="76" t="s">
        <v>6</v>
      </c>
      <c r="B14" s="77" t="s">
        <v>43</v>
      </c>
      <c r="C14" s="78" t="s">
        <v>119</v>
      </c>
      <c r="D14" s="48">
        <f>SUM(AD14:AG14)</f>
        <v>1</v>
      </c>
      <c r="E14" s="49">
        <f>SUM(F14,M14)</f>
        <v>25</v>
      </c>
      <c r="F14" s="49">
        <f>SUM(G14:H14,L14)</f>
        <v>8</v>
      </c>
      <c r="G14" s="50">
        <f t="shared" si="1"/>
        <v>0</v>
      </c>
      <c r="H14" s="51">
        <f t="shared" si="1"/>
        <v>8</v>
      </c>
      <c r="I14" s="51"/>
      <c r="J14" s="221">
        <v>8</v>
      </c>
      <c r="K14" s="221"/>
      <c r="L14" s="50">
        <f t="shared" si="2"/>
        <v>0</v>
      </c>
      <c r="M14" s="52">
        <f t="shared" si="2"/>
        <v>17</v>
      </c>
      <c r="N14" s="81"/>
      <c r="O14" s="79"/>
      <c r="P14" s="79"/>
      <c r="Q14" s="80"/>
      <c r="R14" s="81"/>
      <c r="S14" s="79">
        <v>8</v>
      </c>
      <c r="T14" s="79"/>
      <c r="U14" s="80">
        <v>17</v>
      </c>
      <c r="V14" s="81"/>
      <c r="W14" s="79"/>
      <c r="X14" s="79"/>
      <c r="Y14" s="80"/>
      <c r="Z14" s="81"/>
      <c r="AA14" s="79"/>
      <c r="AB14" s="79"/>
      <c r="AC14" s="80"/>
      <c r="AD14" s="82"/>
      <c r="AE14" s="83">
        <v>1</v>
      </c>
      <c r="AF14" s="83"/>
      <c r="AG14" s="84"/>
      <c r="AH14" s="85">
        <v>1</v>
      </c>
      <c r="AI14" s="87"/>
      <c r="AJ14" s="86"/>
      <c r="AK14" s="88">
        <f>SUM(AD14:AG14)</f>
        <v>1</v>
      </c>
    </row>
    <row r="15" spans="1:37" s="6" customFormat="1" ht="43.5" customHeight="1" thickBot="1">
      <c r="A15" s="141" t="s">
        <v>46</v>
      </c>
      <c r="B15" s="155" t="s">
        <v>23</v>
      </c>
      <c r="C15" s="143"/>
      <c r="D15" s="144">
        <f aca="true" t="shared" si="3" ref="D15:AK15">SUM(D16:D23)</f>
        <v>19</v>
      </c>
      <c r="E15" s="145">
        <f t="shared" si="3"/>
        <v>475</v>
      </c>
      <c r="F15" s="146">
        <f t="shared" si="3"/>
        <v>181</v>
      </c>
      <c r="G15" s="146">
        <f t="shared" si="3"/>
        <v>64</v>
      </c>
      <c r="H15" s="146">
        <f t="shared" si="3"/>
        <v>72</v>
      </c>
      <c r="I15" s="146">
        <f t="shared" si="3"/>
        <v>16</v>
      </c>
      <c r="J15" s="146">
        <f t="shared" si="3"/>
        <v>56</v>
      </c>
      <c r="K15" s="146">
        <f t="shared" si="3"/>
        <v>0</v>
      </c>
      <c r="L15" s="146">
        <f t="shared" si="3"/>
        <v>45</v>
      </c>
      <c r="M15" s="148">
        <f t="shared" si="3"/>
        <v>294</v>
      </c>
      <c r="N15" s="165">
        <f t="shared" si="3"/>
        <v>48</v>
      </c>
      <c r="O15" s="146">
        <f t="shared" si="3"/>
        <v>56</v>
      </c>
      <c r="P15" s="146">
        <f t="shared" si="3"/>
        <v>45</v>
      </c>
      <c r="Q15" s="148">
        <f t="shared" si="3"/>
        <v>176</v>
      </c>
      <c r="R15" s="149">
        <f t="shared" si="3"/>
        <v>0</v>
      </c>
      <c r="S15" s="146">
        <f t="shared" si="3"/>
        <v>0</v>
      </c>
      <c r="T15" s="146">
        <f t="shared" si="3"/>
        <v>0</v>
      </c>
      <c r="U15" s="148">
        <f t="shared" si="3"/>
        <v>0</v>
      </c>
      <c r="V15" s="149">
        <f t="shared" si="3"/>
        <v>16</v>
      </c>
      <c r="W15" s="146">
        <f t="shared" si="3"/>
        <v>16</v>
      </c>
      <c r="X15" s="146">
        <f t="shared" si="3"/>
        <v>0</v>
      </c>
      <c r="Y15" s="148">
        <f t="shared" si="3"/>
        <v>118</v>
      </c>
      <c r="Z15" s="149">
        <f t="shared" si="3"/>
        <v>0</v>
      </c>
      <c r="AA15" s="146">
        <f t="shared" si="3"/>
        <v>0</v>
      </c>
      <c r="AB15" s="146">
        <f t="shared" si="3"/>
        <v>0</v>
      </c>
      <c r="AC15" s="148">
        <f t="shared" si="3"/>
        <v>0</v>
      </c>
      <c r="AD15" s="149">
        <f t="shared" si="3"/>
        <v>13</v>
      </c>
      <c r="AE15" s="146">
        <f t="shared" si="3"/>
        <v>0</v>
      </c>
      <c r="AF15" s="146">
        <f t="shared" si="3"/>
        <v>6</v>
      </c>
      <c r="AG15" s="156">
        <f t="shared" si="3"/>
        <v>0</v>
      </c>
      <c r="AH15" s="205">
        <f t="shared" si="3"/>
        <v>9.280000000000001</v>
      </c>
      <c r="AI15" s="153">
        <f t="shared" si="3"/>
        <v>7</v>
      </c>
      <c r="AJ15" s="153">
        <f t="shared" si="3"/>
        <v>0</v>
      </c>
      <c r="AK15" s="154">
        <f t="shared" si="3"/>
        <v>10</v>
      </c>
    </row>
    <row r="16" spans="1:37" s="5" customFormat="1" ht="36" customHeight="1">
      <c r="A16" s="62" t="s">
        <v>9</v>
      </c>
      <c r="B16" s="75" t="s">
        <v>48</v>
      </c>
      <c r="C16" s="64" t="s">
        <v>119</v>
      </c>
      <c r="D16" s="48">
        <f aca="true" t="shared" si="4" ref="D16:D23">SUM(AD16:AG16)</f>
        <v>1</v>
      </c>
      <c r="E16" s="49">
        <f aca="true" t="shared" si="5" ref="E16:E23">SUM(F16,M16)</f>
        <v>25</v>
      </c>
      <c r="F16" s="49">
        <f aca="true" t="shared" si="6" ref="F16:F23">SUM(G16:H16,L16)</f>
        <v>8</v>
      </c>
      <c r="G16" s="50">
        <f aca="true" t="shared" si="7" ref="G16:H23">SUM(N16+R16+V16+Z16)</f>
        <v>0</v>
      </c>
      <c r="H16" s="51">
        <f t="shared" si="7"/>
        <v>8</v>
      </c>
      <c r="I16" s="51">
        <v>8</v>
      </c>
      <c r="J16" s="51"/>
      <c r="K16" s="51"/>
      <c r="L16" s="50">
        <f aca="true" t="shared" si="8" ref="L16:M23">SUM(P16+T16+X16+AB16)</f>
        <v>0</v>
      </c>
      <c r="M16" s="52">
        <f t="shared" si="8"/>
        <v>17</v>
      </c>
      <c r="N16" s="67"/>
      <c r="O16" s="65"/>
      <c r="P16" s="65"/>
      <c r="Q16" s="66"/>
      <c r="R16" s="67"/>
      <c r="S16" s="65"/>
      <c r="T16" s="65"/>
      <c r="U16" s="66"/>
      <c r="V16" s="67"/>
      <c r="W16" s="65">
        <v>8</v>
      </c>
      <c r="X16" s="65"/>
      <c r="Y16" s="66">
        <v>17</v>
      </c>
      <c r="Z16" s="67"/>
      <c r="AA16" s="65"/>
      <c r="AB16" s="65"/>
      <c r="AC16" s="66"/>
      <c r="AD16" s="68"/>
      <c r="AE16" s="69"/>
      <c r="AF16" s="69">
        <v>1</v>
      </c>
      <c r="AG16" s="70"/>
      <c r="AH16" s="71">
        <v>1</v>
      </c>
      <c r="AI16" s="72"/>
      <c r="AJ16" s="72"/>
      <c r="AK16" s="74"/>
    </row>
    <row r="17" spans="1:37" s="5" customFormat="1" ht="36" customHeight="1">
      <c r="A17" s="46" t="s">
        <v>8</v>
      </c>
      <c r="B17" s="75" t="s">
        <v>49</v>
      </c>
      <c r="C17" s="47" t="s">
        <v>121</v>
      </c>
      <c r="D17" s="48">
        <f t="shared" si="4"/>
        <v>3</v>
      </c>
      <c r="E17" s="49">
        <f t="shared" si="5"/>
        <v>75</v>
      </c>
      <c r="F17" s="49">
        <f t="shared" si="6"/>
        <v>31</v>
      </c>
      <c r="G17" s="50">
        <f t="shared" si="7"/>
        <v>8</v>
      </c>
      <c r="H17" s="51">
        <f t="shared" si="7"/>
        <v>8</v>
      </c>
      <c r="I17" s="51"/>
      <c r="J17" s="51">
        <v>8</v>
      </c>
      <c r="K17" s="51"/>
      <c r="L17" s="50">
        <f t="shared" si="8"/>
        <v>15</v>
      </c>
      <c r="M17" s="52">
        <f t="shared" si="8"/>
        <v>44</v>
      </c>
      <c r="N17" s="217">
        <v>8</v>
      </c>
      <c r="O17" s="218">
        <v>8</v>
      </c>
      <c r="P17" s="53">
        <v>15</v>
      </c>
      <c r="Q17" s="219">
        <v>44</v>
      </c>
      <c r="R17" s="55"/>
      <c r="S17" s="53"/>
      <c r="T17" s="53"/>
      <c r="U17" s="54"/>
      <c r="V17" s="55"/>
      <c r="W17" s="53"/>
      <c r="X17" s="53"/>
      <c r="Y17" s="54"/>
      <c r="Z17" s="55"/>
      <c r="AA17" s="53"/>
      <c r="AB17" s="53"/>
      <c r="AC17" s="54"/>
      <c r="AD17" s="56">
        <v>3</v>
      </c>
      <c r="AE17" s="57"/>
      <c r="AF17" s="57"/>
      <c r="AG17" s="58"/>
      <c r="AH17" s="59">
        <f>F17/25</f>
        <v>1.24</v>
      </c>
      <c r="AI17" s="53"/>
      <c r="AJ17" s="53"/>
      <c r="AK17" s="54"/>
    </row>
    <row r="18" spans="1:37" s="5" customFormat="1" ht="36" customHeight="1">
      <c r="A18" s="46" t="s">
        <v>7</v>
      </c>
      <c r="B18" s="75" t="s">
        <v>50</v>
      </c>
      <c r="C18" s="47" t="s">
        <v>119</v>
      </c>
      <c r="D18" s="48">
        <f t="shared" si="4"/>
        <v>2</v>
      </c>
      <c r="E18" s="49">
        <f t="shared" si="5"/>
        <v>50</v>
      </c>
      <c r="F18" s="49">
        <f t="shared" si="6"/>
        <v>16</v>
      </c>
      <c r="G18" s="50">
        <f t="shared" si="7"/>
        <v>8</v>
      </c>
      <c r="H18" s="51">
        <f t="shared" si="7"/>
        <v>8</v>
      </c>
      <c r="I18" s="51"/>
      <c r="J18" s="51">
        <v>8</v>
      </c>
      <c r="K18" s="51"/>
      <c r="L18" s="50">
        <f t="shared" si="8"/>
        <v>0</v>
      </c>
      <c r="M18" s="52">
        <f t="shared" si="8"/>
        <v>34</v>
      </c>
      <c r="N18" s="55">
        <v>8</v>
      </c>
      <c r="O18" s="53">
        <v>8</v>
      </c>
      <c r="P18" s="53"/>
      <c r="Q18" s="54">
        <v>34</v>
      </c>
      <c r="R18" s="55"/>
      <c r="S18" s="53"/>
      <c r="T18" s="53"/>
      <c r="U18" s="54"/>
      <c r="V18" s="55"/>
      <c r="W18" s="53"/>
      <c r="X18" s="53"/>
      <c r="Y18" s="54"/>
      <c r="Z18" s="55"/>
      <c r="AA18" s="53"/>
      <c r="AB18" s="53"/>
      <c r="AC18" s="54"/>
      <c r="AD18" s="56">
        <v>2</v>
      </c>
      <c r="AE18" s="57"/>
      <c r="AF18" s="57"/>
      <c r="AG18" s="58"/>
      <c r="AH18" s="59">
        <f>F18/25</f>
        <v>0.64</v>
      </c>
      <c r="AI18" s="53"/>
      <c r="AJ18" s="53"/>
      <c r="AK18" s="54">
        <v>2</v>
      </c>
    </row>
    <row r="19" spans="1:37" s="5" customFormat="1" ht="36" customHeight="1">
      <c r="A19" s="46" t="s">
        <v>6</v>
      </c>
      <c r="B19" s="75" t="s">
        <v>51</v>
      </c>
      <c r="C19" s="47" t="s">
        <v>119</v>
      </c>
      <c r="D19" s="48">
        <f t="shared" si="4"/>
        <v>1</v>
      </c>
      <c r="E19" s="49">
        <f t="shared" si="5"/>
        <v>25</v>
      </c>
      <c r="F19" s="49">
        <f t="shared" si="6"/>
        <v>8</v>
      </c>
      <c r="G19" s="50">
        <f t="shared" si="7"/>
        <v>0</v>
      </c>
      <c r="H19" s="51">
        <f t="shared" si="7"/>
        <v>8</v>
      </c>
      <c r="I19" s="51">
        <v>8</v>
      </c>
      <c r="J19" s="51"/>
      <c r="K19" s="51"/>
      <c r="L19" s="50">
        <f t="shared" si="8"/>
        <v>0</v>
      </c>
      <c r="M19" s="52">
        <f t="shared" si="8"/>
        <v>17</v>
      </c>
      <c r="N19" s="217">
        <v>0</v>
      </c>
      <c r="O19" s="53">
        <v>8</v>
      </c>
      <c r="P19" s="53"/>
      <c r="Q19" s="219">
        <v>17</v>
      </c>
      <c r="R19" s="55"/>
      <c r="S19" s="53"/>
      <c r="T19" s="53"/>
      <c r="U19" s="54"/>
      <c r="V19" s="55"/>
      <c r="W19" s="53"/>
      <c r="X19" s="53"/>
      <c r="Y19" s="54"/>
      <c r="Z19" s="55"/>
      <c r="AA19" s="53"/>
      <c r="AB19" s="53"/>
      <c r="AC19" s="54"/>
      <c r="AD19" s="56">
        <v>1</v>
      </c>
      <c r="AE19" s="57"/>
      <c r="AF19" s="57"/>
      <c r="AG19" s="58"/>
      <c r="AH19" s="238">
        <v>1</v>
      </c>
      <c r="AI19" s="53"/>
      <c r="AJ19" s="53"/>
      <c r="AK19" s="54">
        <v>1</v>
      </c>
    </row>
    <row r="20" spans="1:37" s="5" customFormat="1" ht="36" customHeight="1">
      <c r="A20" s="46" t="s">
        <v>5</v>
      </c>
      <c r="B20" s="75" t="s">
        <v>52</v>
      </c>
      <c r="C20" s="47" t="s">
        <v>122</v>
      </c>
      <c r="D20" s="48">
        <f t="shared" si="4"/>
        <v>3</v>
      </c>
      <c r="E20" s="49">
        <f t="shared" si="5"/>
        <v>75</v>
      </c>
      <c r="F20" s="49">
        <f t="shared" si="6"/>
        <v>16</v>
      </c>
      <c r="G20" s="50">
        <f t="shared" si="7"/>
        <v>8</v>
      </c>
      <c r="H20" s="51">
        <f t="shared" si="7"/>
        <v>8</v>
      </c>
      <c r="I20" s="51"/>
      <c r="J20" s="51">
        <v>8</v>
      </c>
      <c r="K20" s="51"/>
      <c r="L20" s="50">
        <f t="shared" si="8"/>
        <v>0</v>
      </c>
      <c r="M20" s="52">
        <f t="shared" si="8"/>
        <v>59</v>
      </c>
      <c r="N20" s="55"/>
      <c r="O20" s="53"/>
      <c r="P20" s="53"/>
      <c r="Q20" s="54"/>
      <c r="R20" s="55"/>
      <c r="S20" s="53"/>
      <c r="T20" s="53"/>
      <c r="U20" s="54"/>
      <c r="V20" s="55">
        <v>8</v>
      </c>
      <c r="W20" s="218">
        <v>8</v>
      </c>
      <c r="X20" s="53"/>
      <c r="Y20" s="219">
        <v>59</v>
      </c>
      <c r="Z20" s="55"/>
      <c r="AA20" s="53"/>
      <c r="AB20" s="53"/>
      <c r="AC20" s="54"/>
      <c r="AD20" s="56"/>
      <c r="AE20" s="57"/>
      <c r="AF20" s="57">
        <v>3</v>
      </c>
      <c r="AG20" s="58"/>
      <c r="AH20" s="59">
        <f>F20/25</f>
        <v>0.64</v>
      </c>
      <c r="AI20" s="53"/>
      <c r="AJ20" s="53"/>
      <c r="AK20" s="54"/>
    </row>
    <row r="21" spans="1:37" s="5" customFormat="1" ht="36" customHeight="1">
      <c r="A21" s="46" t="s">
        <v>4</v>
      </c>
      <c r="B21" s="75" t="s">
        <v>53</v>
      </c>
      <c r="C21" s="47" t="s">
        <v>119</v>
      </c>
      <c r="D21" s="48">
        <f t="shared" si="4"/>
        <v>2</v>
      </c>
      <c r="E21" s="49">
        <f t="shared" si="5"/>
        <v>50</v>
      </c>
      <c r="F21" s="49">
        <f t="shared" si="6"/>
        <v>8</v>
      </c>
      <c r="G21" s="50">
        <f t="shared" si="7"/>
        <v>8</v>
      </c>
      <c r="H21" s="51">
        <f t="shared" si="7"/>
        <v>0</v>
      </c>
      <c r="I21" s="51"/>
      <c r="J21" s="221"/>
      <c r="K21" s="51"/>
      <c r="L21" s="50">
        <f t="shared" si="8"/>
        <v>0</v>
      </c>
      <c r="M21" s="52">
        <f t="shared" si="8"/>
        <v>42</v>
      </c>
      <c r="N21" s="55"/>
      <c r="O21" s="53"/>
      <c r="P21" s="53"/>
      <c r="Q21" s="54"/>
      <c r="R21" s="55"/>
      <c r="S21" s="53"/>
      <c r="T21" s="53"/>
      <c r="U21" s="54"/>
      <c r="V21" s="55">
        <v>8</v>
      </c>
      <c r="W21" s="53"/>
      <c r="X21" s="53"/>
      <c r="Y21" s="219">
        <v>42</v>
      </c>
      <c r="Z21" s="55"/>
      <c r="AA21" s="53"/>
      <c r="AB21" s="53"/>
      <c r="AC21" s="54"/>
      <c r="AD21" s="56"/>
      <c r="AE21" s="57"/>
      <c r="AF21" s="57">
        <v>2</v>
      </c>
      <c r="AG21" s="58"/>
      <c r="AH21" s="238">
        <v>1</v>
      </c>
      <c r="AI21" s="53"/>
      <c r="AJ21" s="53"/>
      <c r="AK21" s="54"/>
    </row>
    <row r="22" spans="1:37" s="5" customFormat="1" ht="36" customHeight="1">
      <c r="A22" s="46" t="s">
        <v>14</v>
      </c>
      <c r="B22" s="75" t="s">
        <v>56</v>
      </c>
      <c r="C22" s="47" t="s">
        <v>121</v>
      </c>
      <c r="D22" s="48">
        <f t="shared" si="4"/>
        <v>4</v>
      </c>
      <c r="E22" s="49">
        <f t="shared" si="5"/>
        <v>100</v>
      </c>
      <c r="F22" s="49">
        <f t="shared" si="6"/>
        <v>42</v>
      </c>
      <c r="G22" s="50">
        <f t="shared" si="7"/>
        <v>16</v>
      </c>
      <c r="H22" s="51">
        <f t="shared" si="7"/>
        <v>16</v>
      </c>
      <c r="I22" s="51"/>
      <c r="J22" s="51">
        <v>16</v>
      </c>
      <c r="K22" s="51"/>
      <c r="L22" s="50">
        <f t="shared" si="8"/>
        <v>10</v>
      </c>
      <c r="M22" s="52">
        <f t="shared" si="8"/>
        <v>58</v>
      </c>
      <c r="N22" s="55">
        <v>16</v>
      </c>
      <c r="O22" s="218">
        <v>16</v>
      </c>
      <c r="P22" s="218">
        <v>10</v>
      </c>
      <c r="Q22" s="219">
        <v>58</v>
      </c>
      <c r="R22" s="55"/>
      <c r="S22" s="53"/>
      <c r="T22" s="53"/>
      <c r="U22" s="54"/>
      <c r="V22" s="55"/>
      <c r="W22" s="53"/>
      <c r="X22" s="53"/>
      <c r="Y22" s="54"/>
      <c r="Z22" s="55"/>
      <c r="AA22" s="53"/>
      <c r="AB22" s="53"/>
      <c r="AC22" s="54"/>
      <c r="AD22" s="237">
        <v>4</v>
      </c>
      <c r="AE22" s="57"/>
      <c r="AF22" s="57"/>
      <c r="AG22" s="58"/>
      <c r="AH22" s="59">
        <f>F22/25</f>
        <v>1.68</v>
      </c>
      <c r="AI22" s="218">
        <v>4</v>
      </c>
      <c r="AJ22" s="218"/>
      <c r="AK22" s="219">
        <v>4</v>
      </c>
    </row>
    <row r="23" spans="1:37" s="5" customFormat="1" ht="36" customHeight="1" thickBot="1">
      <c r="A23" s="46" t="s">
        <v>15</v>
      </c>
      <c r="B23" s="75" t="s">
        <v>57</v>
      </c>
      <c r="C23" s="47" t="s">
        <v>121</v>
      </c>
      <c r="D23" s="48">
        <f t="shared" si="4"/>
        <v>3</v>
      </c>
      <c r="E23" s="49">
        <f t="shared" si="5"/>
        <v>75</v>
      </c>
      <c r="F23" s="49">
        <f t="shared" si="6"/>
        <v>52</v>
      </c>
      <c r="G23" s="50">
        <f t="shared" si="7"/>
        <v>16</v>
      </c>
      <c r="H23" s="51">
        <f t="shared" si="7"/>
        <v>16</v>
      </c>
      <c r="I23" s="51"/>
      <c r="J23" s="51">
        <v>16</v>
      </c>
      <c r="K23" s="51"/>
      <c r="L23" s="50">
        <f t="shared" si="8"/>
        <v>20</v>
      </c>
      <c r="M23" s="52">
        <f t="shared" si="8"/>
        <v>23</v>
      </c>
      <c r="N23" s="55">
        <v>16</v>
      </c>
      <c r="O23" s="53">
        <v>16</v>
      </c>
      <c r="P23" s="218">
        <v>20</v>
      </c>
      <c r="Q23" s="219">
        <v>23</v>
      </c>
      <c r="R23" s="55"/>
      <c r="S23" s="53"/>
      <c r="T23" s="53"/>
      <c r="U23" s="54"/>
      <c r="V23" s="55"/>
      <c r="W23" s="53"/>
      <c r="X23" s="53"/>
      <c r="Y23" s="54"/>
      <c r="Z23" s="55"/>
      <c r="AA23" s="53"/>
      <c r="AB23" s="53"/>
      <c r="AC23" s="54"/>
      <c r="AD23" s="56">
        <v>3</v>
      </c>
      <c r="AE23" s="57"/>
      <c r="AF23" s="57"/>
      <c r="AG23" s="58"/>
      <c r="AH23" s="85">
        <f>F23/25</f>
        <v>2.08</v>
      </c>
      <c r="AI23" s="86">
        <v>3</v>
      </c>
      <c r="AJ23" s="86"/>
      <c r="AK23" s="91">
        <v>3</v>
      </c>
    </row>
    <row r="24" spans="1:37" s="7" customFormat="1" ht="43.5" customHeight="1" thickBot="1">
      <c r="A24" s="141" t="s">
        <v>47</v>
      </c>
      <c r="B24" s="142" t="s">
        <v>24</v>
      </c>
      <c r="C24" s="157"/>
      <c r="D24" s="158">
        <f aca="true" t="shared" si="9" ref="D24:AK24">SUM(D25:D38)</f>
        <v>42</v>
      </c>
      <c r="E24" s="159">
        <f t="shared" si="9"/>
        <v>1050</v>
      </c>
      <c r="F24" s="160">
        <f t="shared" si="9"/>
        <v>355</v>
      </c>
      <c r="G24" s="160">
        <f t="shared" si="9"/>
        <v>111</v>
      </c>
      <c r="H24" s="160">
        <f t="shared" si="9"/>
        <v>179</v>
      </c>
      <c r="I24" s="160">
        <f t="shared" si="9"/>
        <v>92</v>
      </c>
      <c r="J24" s="160">
        <f t="shared" si="9"/>
        <v>99</v>
      </c>
      <c r="K24" s="160">
        <f t="shared" si="9"/>
        <v>0</v>
      </c>
      <c r="L24" s="160">
        <f t="shared" si="9"/>
        <v>65</v>
      </c>
      <c r="M24" s="161">
        <f t="shared" si="9"/>
        <v>695</v>
      </c>
      <c r="N24" s="169">
        <f t="shared" si="9"/>
        <v>15</v>
      </c>
      <c r="O24" s="160">
        <f t="shared" si="9"/>
        <v>23</v>
      </c>
      <c r="P24" s="160">
        <f t="shared" si="9"/>
        <v>5</v>
      </c>
      <c r="Q24" s="161">
        <f t="shared" si="9"/>
        <v>82</v>
      </c>
      <c r="R24" s="158">
        <f t="shared" si="9"/>
        <v>32</v>
      </c>
      <c r="S24" s="160">
        <f t="shared" si="9"/>
        <v>52</v>
      </c>
      <c r="T24" s="160">
        <f t="shared" si="9"/>
        <v>20</v>
      </c>
      <c r="U24" s="161">
        <f t="shared" si="9"/>
        <v>176</v>
      </c>
      <c r="V24" s="158">
        <f t="shared" si="9"/>
        <v>32</v>
      </c>
      <c r="W24" s="160">
        <f t="shared" si="9"/>
        <v>48</v>
      </c>
      <c r="X24" s="160">
        <f t="shared" si="9"/>
        <v>10</v>
      </c>
      <c r="Y24" s="161">
        <f t="shared" si="9"/>
        <v>210</v>
      </c>
      <c r="Z24" s="158">
        <f t="shared" si="9"/>
        <v>32</v>
      </c>
      <c r="AA24" s="160">
        <f t="shared" si="9"/>
        <v>56</v>
      </c>
      <c r="AB24" s="160">
        <f t="shared" si="9"/>
        <v>30</v>
      </c>
      <c r="AC24" s="161">
        <f t="shared" si="9"/>
        <v>227</v>
      </c>
      <c r="AD24" s="158">
        <f t="shared" si="9"/>
        <v>5</v>
      </c>
      <c r="AE24" s="160">
        <f t="shared" si="9"/>
        <v>11</v>
      </c>
      <c r="AF24" s="160">
        <f t="shared" si="9"/>
        <v>12</v>
      </c>
      <c r="AG24" s="162">
        <f t="shared" si="9"/>
        <v>14</v>
      </c>
      <c r="AH24" s="204">
        <f t="shared" si="9"/>
        <v>14.2</v>
      </c>
      <c r="AI24" s="163">
        <f t="shared" si="9"/>
        <v>42</v>
      </c>
      <c r="AJ24" s="163">
        <f t="shared" si="9"/>
        <v>10</v>
      </c>
      <c r="AK24" s="164">
        <f t="shared" si="9"/>
        <v>8</v>
      </c>
    </row>
    <row r="25" spans="1:37" s="5" customFormat="1" ht="36" customHeight="1">
      <c r="A25" s="62" t="s">
        <v>9</v>
      </c>
      <c r="B25" s="105" t="s">
        <v>71</v>
      </c>
      <c r="C25" s="64" t="s">
        <v>119</v>
      </c>
      <c r="D25" s="48">
        <f aca="true" t="shared" si="10" ref="D25:D38">SUM(AD25:AG25)</f>
        <v>3</v>
      </c>
      <c r="E25" s="49">
        <f aca="true" t="shared" si="11" ref="E25:E38">SUM(F25,M25)</f>
        <v>75</v>
      </c>
      <c r="F25" s="49">
        <f aca="true" t="shared" si="12" ref="F25:F38">SUM(G25:H25,L25)</f>
        <v>31</v>
      </c>
      <c r="G25" s="50">
        <f aca="true" t="shared" si="13" ref="G25:G38">SUM(N25+R25+V25+Z25)</f>
        <v>8</v>
      </c>
      <c r="H25" s="51">
        <f aca="true" t="shared" si="14" ref="H25:H38">SUM(O25+S25+W25+AA25)</f>
        <v>8</v>
      </c>
      <c r="I25" s="51">
        <v>8</v>
      </c>
      <c r="J25" s="51"/>
      <c r="K25" s="51"/>
      <c r="L25" s="50">
        <f aca="true" t="shared" si="15" ref="L25:L38">SUM(P25+T25+X25+AB25)</f>
        <v>15</v>
      </c>
      <c r="M25" s="52">
        <f aca="true" t="shared" si="16" ref="M25:M38">SUM(Q25+U25+Y25+AC25)</f>
        <v>44</v>
      </c>
      <c r="N25" s="67"/>
      <c r="O25" s="65"/>
      <c r="P25" s="65"/>
      <c r="Q25" s="66"/>
      <c r="R25" s="67"/>
      <c r="S25" s="65"/>
      <c r="T25" s="65"/>
      <c r="U25" s="66"/>
      <c r="V25" s="67"/>
      <c r="W25" s="65"/>
      <c r="X25" s="65"/>
      <c r="Y25" s="66"/>
      <c r="Z25" s="67">
        <v>8</v>
      </c>
      <c r="AA25" s="65">
        <v>8</v>
      </c>
      <c r="AB25" s="229">
        <v>15</v>
      </c>
      <c r="AC25" s="66">
        <v>44</v>
      </c>
      <c r="AD25" s="68"/>
      <c r="AE25" s="69"/>
      <c r="AF25" s="69"/>
      <c r="AG25" s="234">
        <v>3</v>
      </c>
      <c r="AH25" s="71">
        <f aca="true" t="shared" si="17" ref="AH25:AH38">F25/25</f>
        <v>1.24</v>
      </c>
      <c r="AI25" s="227">
        <v>3</v>
      </c>
      <c r="AJ25" s="227"/>
      <c r="AK25" s="228">
        <v>3</v>
      </c>
    </row>
    <row r="26" spans="1:37" s="5" customFormat="1" ht="36" customHeight="1">
      <c r="A26" s="76" t="s">
        <v>8</v>
      </c>
      <c r="B26" s="105" t="s">
        <v>72</v>
      </c>
      <c r="C26" s="47" t="s">
        <v>119</v>
      </c>
      <c r="D26" s="48">
        <f t="shared" si="10"/>
        <v>3</v>
      </c>
      <c r="E26" s="49">
        <f t="shared" si="11"/>
        <v>75</v>
      </c>
      <c r="F26" s="49">
        <f t="shared" si="12"/>
        <v>40</v>
      </c>
      <c r="G26" s="50">
        <f t="shared" si="13"/>
        <v>16</v>
      </c>
      <c r="H26" s="51">
        <f t="shared" si="14"/>
        <v>24</v>
      </c>
      <c r="I26" s="51">
        <v>12</v>
      </c>
      <c r="J26" s="51">
        <v>12</v>
      </c>
      <c r="K26" s="51"/>
      <c r="L26" s="50">
        <f t="shared" si="15"/>
        <v>0</v>
      </c>
      <c r="M26" s="52">
        <f t="shared" si="16"/>
        <v>35</v>
      </c>
      <c r="N26" s="55"/>
      <c r="O26" s="79"/>
      <c r="P26" s="53"/>
      <c r="Q26" s="80"/>
      <c r="R26" s="55">
        <v>16</v>
      </c>
      <c r="S26" s="53">
        <v>24</v>
      </c>
      <c r="T26" s="53"/>
      <c r="U26" s="54">
        <v>35</v>
      </c>
      <c r="V26" s="55"/>
      <c r="W26" s="53"/>
      <c r="X26" s="53"/>
      <c r="Y26" s="54"/>
      <c r="Z26" s="55"/>
      <c r="AA26" s="53"/>
      <c r="AB26" s="53"/>
      <c r="AC26" s="54"/>
      <c r="AD26" s="82"/>
      <c r="AE26" s="57">
        <v>3</v>
      </c>
      <c r="AF26" s="57"/>
      <c r="AG26" s="58"/>
      <c r="AH26" s="59">
        <f t="shared" si="17"/>
        <v>1.6</v>
      </c>
      <c r="AI26" s="53">
        <v>3</v>
      </c>
      <c r="AJ26" s="53"/>
      <c r="AK26" s="54">
        <v>3</v>
      </c>
    </row>
    <row r="27" spans="1:37" s="5" customFormat="1" ht="36" customHeight="1">
      <c r="A27" s="46" t="s">
        <v>7</v>
      </c>
      <c r="B27" s="107" t="s">
        <v>117</v>
      </c>
      <c r="C27" s="47" t="s">
        <v>123</v>
      </c>
      <c r="D27" s="48">
        <f t="shared" si="10"/>
        <v>4</v>
      </c>
      <c r="E27" s="49">
        <f t="shared" si="11"/>
        <v>100</v>
      </c>
      <c r="F27" s="49">
        <f t="shared" si="12"/>
        <v>31</v>
      </c>
      <c r="G27" s="50">
        <f t="shared" si="13"/>
        <v>8</v>
      </c>
      <c r="H27" s="51">
        <f t="shared" si="14"/>
        <v>8</v>
      </c>
      <c r="I27" s="51"/>
      <c r="J27" s="51">
        <v>8</v>
      </c>
      <c r="K27" s="51"/>
      <c r="L27" s="50">
        <f t="shared" si="15"/>
        <v>15</v>
      </c>
      <c r="M27" s="52">
        <f t="shared" si="16"/>
        <v>69</v>
      </c>
      <c r="N27" s="55"/>
      <c r="O27" s="53"/>
      <c r="P27" s="53"/>
      <c r="Q27" s="54"/>
      <c r="R27" s="217">
        <v>8</v>
      </c>
      <c r="S27" s="218">
        <v>8</v>
      </c>
      <c r="T27" s="218">
        <v>15</v>
      </c>
      <c r="U27" s="219">
        <v>69</v>
      </c>
      <c r="V27" s="55"/>
      <c r="W27" s="53"/>
      <c r="X27" s="53"/>
      <c r="Y27" s="54"/>
      <c r="Z27" s="55"/>
      <c r="AA27" s="53"/>
      <c r="AB27" s="53"/>
      <c r="AC27" s="54"/>
      <c r="AD27" s="56"/>
      <c r="AE27" s="57">
        <v>4</v>
      </c>
      <c r="AF27" s="57"/>
      <c r="AG27" s="58"/>
      <c r="AH27" s="59">
        <f t="shared" si="17"/>
        <v>1.24</v>
      </c>
      <c r="AI27" s="53">
        <v>4</v>
      </c>
      <c r="AJ27" s="53"/>
      <c r="AK27" s="54"/>
    </row>
    <row r="28" spans="1:37" s="5" customFormat="1" ht="36" customHeight="1">
      <c r="A28" s="46" t="s">
        <v>6</v>
      </c>
      <c r="B28" s="105" t="s">
        <v>61</v>
      </c>
      <c r="C28" s="47" t="s">
        <v>119</v>
      </c>
      <c r="D28" s="48">
        <f t="shared" si="10"/>
        <v>3</v>
      </c>
      <c r="E28" s="49">
        <f t="shared" si="11"/>
        <v>75</v>
      </c>
      <c r="F28" s="49">
        <f t="shared" si="12"/>
        <v>13</v>
      </c>
      <c r="G28" s="50">
        <f t="shared" si="13"/>
        <v>0</v>
      </c>
      <c r="H28" s="51">
        <f t="shared" si="14"/>
        <v>8</v>
      </c>
      <c r="I28" s="51"/>
      <c r="J28" s="51">
        <v>8</v>
      </c>
      <c r="K28" s="51"/>
      <c r="L28" s="50">
        <f t="shared" si="15"/>
        <v>5</v>
      </c>
      <c r="M28" s="52">
        <f t="shared" si="16"/>
        <v>62</v>
      </c>
      <c r="N28" s="217">
        <v>0</v>
      </c>
      <c r="O28" s="53">
        <v>8</v>
      </c>
      <c r="P28" s="218">
        <v>5</v>
      </c>
      <c r="Q28" s="219">
        <v>62</v>
      </c>
      <c r="R28" s="55"/>
      <c r="S28" s="53"/>
      <c r="T28" s="53"/>
      <c r="U28" s="54"/>
      <c r="V28" s="55"/>
      <c r="W28" s="53"/>
      <c r="X28" s="53"/>
      <c r="Y28" s="54"/>
      <c r="Z28" s="55"/>
      <c r="AA28" s="53"/>
      <c r="AB28" s="53"/>
      <c r="AC28" s="54"/>
      <c r="AD28" s="56">
        <v>3</v>
      </c>
      <c r="AE28" s="57"/>
      <c r="AF28" s="57"/>
      <c r="AG28" s="58"/>
      <c r="AH28" s="59">
        <f t="shared" si="17"/>
        <v>0.52</v>
      </c>
      <c r="AI28" s="53">
        <v>3</v>
      </c>
      <c r="AJ28" s="53"/>
      <c r="AK28" s="54"/>
    </row>
    <row r="29" spans="1:37" s="5" customFormat="1" ht="36" customHeight="1">
      <c r="A29" s="46" t="s">
        <v>5</v>
      </c>
      <c r="B29" s="105" t="s">
        <v>62</v>
      </c>
      <c r="C29" s="47" t="s">
        <v>123</v>
      </c>
      <c r="D29" s="48">
        <f t="shared" si="10"/>
        <v>3</v>
      </c>
      <c r="E29" s="49">
        <f t="shared" si="11"/>
        <v>75</v>
      </c>
      <c r="F29" s="49">
        <f t="shared" si="12"/>
        <v>16</v>
      </c>
      <c r="G29" s="50">
        <f t="shared" si="13"/>
        <v>8</v>
      </c>
      <c r="H29" s="51">
        <f t="shared" si="14"/>
        <v>8</v>
      </c>
      <c r="I29" s="51"/>
      <c r="J29" s="51">
        <v>8</v>
      </c>
      <c r="K29" s="51"/>
      <c r="L29" s="50">
        <f t="shared" si="15"/>
        <v>0</v>
      </c>
      <c r="M29" s="52">
        <f t="shared" si="16"/>
        <v>59</v>
      </c>
      <c r="N29" s="55"/>
      <c r="O29" s="53"/>
      <c r="P29" s="53"/>
      <c r="Q29" s="54"/>
      <c r="R29" s="55">
        <v>8</v>
      </c>
      <c r="S29" s="218">
        <v>8</v>
      </c>
      <c r="T29" s="218"/>
      <c r="U29" s="219">
        <v>59</v>
      </c>
      <c r="V29" s="55"/>
      <c r="W29" s="53"/>
      <c r="X29" s="53"/>
      <c r="Y29" s="54"/>
      <c r="Z29" s="55"/>
      <c r="AA29" s="53"/>
      <c r="AB29" s="53"/>
      <c r="AC29" s="54"/>
      <c r="AD29" s="56"/>
      <c r="AE29" s="57">
        <v>3</v>
      </c>
      <c r="AF29" s="57"/>
      <c r="AG29" s="58"/>
      <c r="AH29" s="59">
        <f t="shared" si="17"/>
        <v>0.64</v>
      </c>
      <c r="AI29" s="53">
        <v>3</v>
      </c>
      <c r="AJ29" s="53"/>
      <c r="AK29" s="54"/>
    </row>
    <row r="30" spans="1:37" s="5" customFormat="1" ht="36" customHeight="1">
      <c r="A30" s="46" t="s">
        <v>4</v>
      </c>
      <c r="B30" s="105" t="s">
        <v>63</v>
      </c>
      <c r="C30" s="47" t="s">
        <v>122</v>
      </c>
      <c r="D30" s="48">
        <f t="shared" si="10"/>
        <v>2</v>
      </c>
      <c r="E30" s="49">
        <f t="shared" si="11"/>
        <v>50</v>
      </c>
      <c r="F30" s="49">
        <f t="shared" si="12"/>
        <v>16</v>
      </c>
      <c r="G30" s="50">
        <f t="shared" si="13"/>
        <v>8</v>
      </c>
      <c r="H30" s="51">
        <f t="shared" si="14"/>
        <v>8</v>
      </c>
      <c r="I30" s="51"/>
      <c r="J30" s="51">
        <v>8</v>
      </c>
      <c r="K30" s="51"/>
      <c r="L30" s="50">
        <f t="shared" si="15"/>
        <v>0</v>
      </c>
      <c r="M30" s="52">
        <f t="shared" si="16"/>
        <v>34</v>
      </c>
      <c r="N30" s="55"/>
      <c r="O30" s="53"/>
      <c r="P30" s="53"/>
      <c r="Q30" s="54"/>
      <c r="R30" s="55"/>
      <c r="S30" s="53"/>
      <c r="T30" s="53"/>
      <c r="U30" s="54"/>
      <c r="V30" s="55">
        <v>8</v>
      </c>
      <c r="W30" s="53">
        <v>8</v>
      </c>
      <c r="X30" s="53"/>
      <c r="Y30" s="54">
        <v>34</v>
      </c>
      <c r="Z30" s="55"/>
      <c r="AA30" s="53"/>
      <c r="AB30" s="53"/>
      <c r="AC30" s="54"/>
      <c r="AD30" s="56"/>
      <c r="AE30" s="57"/>
      <c r="AF30" s="57">
        <v>2</v>
      </c>
      <c r="AG30" s="58"/>
      <c r="AH30" s="59">
        <f t="shared" si="17"/>
        <v>0.64</v>
      </c>
      <c r="AI30" s="53">
        <v>2</v>
      </c>
      <c r="AJ30" s="53"/>
      <c r="AK30" s="54"/>
    </row>
    <row r="31" spans="1:37" ht="36" customHeight="1">
      <c r="A31" s="46" t="s">
        <v>14</v>
      </c>
      <c r="B31" s="107" t="s">
        <v>64</v>
      </c>
      <c r="C31" s="92" t="s">
        <v>119</v>
      </c>
      <c r="D31" s="48">
        <f t="shared" si="10"/>
        <v>2</v>
      </c>
      <c r="E31" s="49">
        <f t="shared" si="11"/>
        <v>50</v>
      </c>
      <c r="F31" s="49">
        <f t="shared" si="12"/>
        <v>16</v>
      </c>
      <c r="G31" s="50">
        <f t="shared" si="13"/>
        <v>8</v>
      </c>
      <c r="H31" s="51">
        <f t="shared" si="14"/>
        <v>8</v>
      </c>
      <c r="I31" s="51"/>
      <c r="J31" s="51">
        <v>8</v>
      </c>
      <c r="K31" s="51"/>
      <c r="L31" s="50">
        <f t="shared" si="15"/>
        <v>0</v>
      </c>
      <c r="M31" s="52">
        <f t="shared" si="16"/>
        <v>34</v>
      </c>
      <c r="N31" s="95"/>
      <c r="O31" s="93"/>
      <c r="P31" s="93"/>
      <c r="Q31" s="94"/>
      <c r="R31" s="95"/>
      <c r="S31" s="93"/>
      <c r="T31" s="93"/>
      <c r="U31" s="94"/>
      <c r="V31" s="95"/>
      <c r="W31" s="93"/>
      <c r="X31" s="93"/>
      <c r="Y31" s="94"/>
      <c r="Z31" s="55">
        <v>8</v>
      </c>
      <c r="AA31" s="53">
        <v>8</v>
      </c>
      <c r="AB31" s="53"/>
      <c r="AC31" s="54">
        <v>34</v>
      </c>
      <c r="AD31" s="95"/>
      <c r="AE31" s="93"/>
      <c r="AF31" s="93"/>
      <c r="AG31" s="92">
        <v>2</v>
      </c>
      <c r="AH31" s="59">
        <f t="shared" si="17"/>
        <v>0.64</v>
      </c>
      <c r="AI31" s="93">
        <v>2</v>
      </c>
      <c r="AJ31" s="93"/>
      <c r="AK31" s="94"/>
    </row>
    <row r="32" spans="1:37" s="5" customFormat="1" ht="36" customHeight="1">
      <c r="A32" s="46" t="s">
        <v>15</v>
      </c>
      <c r="B32" s="105" t="s">
        <v>65</v>
      </c>
      <c r="C32" s="47" t="s">
        <v>119</v>
      </c>
      <c r="D32" s="48">
        <f t="shared" si="10"/>
        <v>2</v>
      </c>
      <c r="E32" s="49">
        <f t="shared" si="11"/>
        <v>50</v>
      </c>
      <c r="F32" s="49">
        <f t="shared" si="12"/>
        <v>16</v>
      </c>
      <c r="G32" s="50">
        <f t="shared" si="13"/>
        <v>8</v>
      </c>
      <c r="H32" s="51">
        <f t="shared" si="14"/>
        <v>8</v>
      </c>
      <c r="I32" s="51">
        <v>8</v>
      </c>
      <c r="J32" s="51"/>
      <c r="K32" s="51"/>
      <c r="L32" s="50">
        <f t="shared" si="15"/>
        <v>0</v>
      </c>
      <c r="M32" s="52">
        <f t="shared" si="16"/>
        <v>34</v>
      </c>
      <c r="N32" s="55"/>
      <c r="O32" s="53"/>
      <c r="P32" s="53"/>
      <c r="Q32" s="54"/>
      <c r="R32" s="55"/>
      <c r="S32" s="53"/>
      <c r="T32" s="53"/>
      <c r="U32" s="54"/>
      <c r="V32" s="55">
        <v>8</v>
      </c>
      <c r="W32" s="53">
        <v>8</v>
      </c>
      <c r="X32" s="53"/>
      <c r="Y32" s="54">
        <v>34</v>
      </c>
      <c r="Z32" s="55"/>
      <c r="AA32" s="53"/>
      <c r="AB32" s="53"/>
      <c r="AC32" s="54"/>
      <c r="AD32" s="56"/>
      <c r="AE32" s="57"/>
      <c r="AF32" s="57">
        <v>2</v>
      </c>
      <c r="AG32" s="58"/>
      <c r="AH32" s="59">
        <f t="shared" si="17"/>
        <v>0.64</v>
      </c>
      <c r="AI32" s="53">
        <v>2</v>
      </c>
      <c r="AJ32" s="53"/>
      <c r="AK32" s="54">
        <v>2</v>
      </c>
    </row>
    <row r="33" spans="1:37" s="5" customFormat="1" ht="36" customHeight="1">
      <c r="A33" s="46" t="s">
        <v>16</v>
      </c>
      <c r="B33" s="105" t="s">
        <v>66</v>
      </c>
      <c r="C33" s="47" t="s">
        <v>119</v>
      </c>
      <c r="D33" s="48">
        <f t="shared" si="10"/>
        <v>2</v>
      </c>
      <c r="E33" s="49">
        <f t="shared" si="11"/>
        <v>50</v>
      </c>
      <c r="F33" s="49">
        <f t="shared" si="12"/>
        <v>16</v>
      </c>
      <c r="G33" s="50">
        <f t="shared" si="13"/>
        <v>8</v>
      </c>
      <c r="H33" s="51">
        <f t="shared" si="14"/>
        <v>8</v>
      </c>
      <c r="I33" s="51"/>
      <c r="J33" s="51">
        <v>8</v>
      </c>
      <c r="K33" s="51"/>
      <c r="L33" s="50">
        <f t="shared" si="15"/>
        <v>0</v>
      </c>
      <c r="M33" s="52">
        <f t="shared" si="16"/>
        <v>34</v>
      </c>
      <c r="N33" s="55"/>
      <c r="O33" s="53"/>
      <c r="P33" s="53"/>
      <c r="Q33" s="54"/>
      <c r="R33" s="55"/>
      <c r="S33" s="53"/>
      <c r="T33" s="53"/>
      <c r="U33" s="54"/>
      <c r="V33" s="55"/>
      <c r="W33" s="53"/>
      <c r="X33" s="53"/>
      <c r="Y33" s="54"/>
      <c r="Z33" s="55">
        <v>8</v>
      </c>
      <c r="AA33" s="53">
        <v>8</v>
      </c>
      <c r="AB33" s="53"/>
      <c r="AC33" s="54">
        <v>34</v>
      </c>
      <c r="AD33" s="56"/>
      <c r="AE33" s="57"/>
      <c r="AF33" s="57"/>
      <c r="AG33" s="58">
        <v>2</v>
      </c>
      <c r="AH33" s="59">
        <f t="shared" si="17"/>
        <v>0.64</v>
      </c>
      <c r="AI33" s="53">
        <v>2</v>
      </c>
      <c r="AJ33" s="53"/>
      <c r="AK33" s="54"/>
    </row>
    <row r="34" spans="1:37" s="5" customFormat="1" ht="36" customHeight="1">
      <c r="A34" s="46" t="s">
        <v>17</v>
      </c>
      <c r="B34" s="105" t="s">
        <v>67</v>
      </c>
      <c r="C34" s="47" t="s">
        <v>119</v>
      </c>
      <c r="D34" s="48">
        <f t="shared" si="10"/>
        <v>2</v>
      </c>
      <c r="E34" s="49">
        <f t="shared" si="11"/>
        <v>50</v>
      </c>
      <c r="F34" s="49">
        <f t="shared" si="12"/>
        <v>30</v>
      </c>
      <c r="G34" s="50">
        <f t="shared" si="13"/>
        <v>15</v>
      </c>
      <c r="H34" s="51">
        <f t="shared" si="14"/>
        <v>15</v>
      </c>
      <c r="I34" s="51"/>
      <c r="J34" s="51">
        <v>15</v>
      </c>
      <c r="K34" s="51"/>
      <c r="L34" s="50">
        <f t="shared" si="15"/>
        <v>0</v>
      </c>
      <c r="M34" s="52">
        <f t="shared" si="16"/>
        <v>20</v>
      </c>
      <c r="N34" s="55">
        <v>15</v>
      </c>
      <c r="O34" s="53">
        <v>15</v>
      </c>
      <c r="P34" s="53"/>
      <c r="Q34" s="54">
        <v>20</v>
      </c>
      <c r="R34" s="55"/>
      <c r="S34" s="53"/>
      <c r="T34" s="53"/>
      <c r="U34" s="54"/>
      <c r="V34" s="55"/>
      <c r="W34" s="53"/>
      <c r="X34" s="53"/>
      <c r="Y34" s="54"/>
      <c r="Z34" s="55"/>
      <c r="AA34" s="53"/>
      <c r="AB34" s="53"/>
      <c r="AC34" s="54"/>
      <c r="AD34" s="56">
        <v>2</v>
      </c>
      <c r="AE34" s="57"/>
      <c r="AF34" s="57"/>
      <c r="AG34" s="58"/>
      <c r="AH34" s="59">
        <f t="shared" si="17"/>
        <v>1.2</v>
      </c>
      <c r="AI34" s="53">
        <v>2</v>
      </c>
      <c r="AJ34" s="53"/>
      <c r="AK34" s="54"/>
    </row>
    <row r="35" spans="1:37" s="61" customFormat="1" ht="36" customHeight="1">
      <c r="A35" s="46" t="s">
        <v>18</v>
      </c>
      <c r="B35" s="107" t="s">
        <v>68</v>
      </c>
      <c r="C35" s="47" t="s">
        <v>119</v>
      </c>
      <c r="D35" s="48">
        <f t="shared" si="10"/>
        <v>2</v>
      </c>
      <c r="E35" s="49">
        <f t="shared" si="11"/>
        <v>50</v>
      </c>
      <c r="F35" s="49">
        <f t="shared" si="12"/>
        <v>16</v>
      </c>
      <c r="G35" s="50">
        <f t="shared" si="13"/>
        <v>8</v>
      </c>
      <c r="H35" s="51">
        <f t="shared" si="14"/>
        <v>8</v>
      </c>
      <c r="I35" s="51"/>
      <c r="J35" s="51">
        <v>8</v>
      </c>
      <c r="K35" s="51"/>
      <c r="L35" s="50">
        <f t="shared" si="15"/>
        <v>0</v>
      </c>
      <c r="M35" s="52">
        <f t="shared" si="16"/>
        <v>34</v>
      </c>
      <c r="N35" s="55"/>
      <c r="O35" s="53"/>
      <c r="P35" s="53"/>
      <c r="Q35" s="54"/>
      <c r="R35" s="55"/>
      <c r="S35" s="53"/>
      <c r="T35" s="53"/>
      <c r="U35" s="54"/>
      <c r="V35" s="55">
        <v>8</v>
      </c>
      <c r="W35" s="53">
        <v>8</v>
      </c>
      <c r="X35" s="53"/>
      <c r="Y35" s="54">
        <v>34</v>
      </c>
      <c r="Z35" s="55"/>
      <c r="AA35" s="53"/>
      <c r="AB35" s="53"/>
      <c r="AC35" s="54"/>
      <c r="AD35" s="56"/>
      <c r="AE35" s="57"/>
      <c r="AF35" s="57">
        <v>2</v>
      </c>
      <c r="AG35" s="58"/>
      <c r="AH35" s="59">
        <f t="shared" si="17"/>
        <v>0.64</v>
      </c>
      <c r="AI35" s="53">
        <v>2</v>
      </c>
      <c r="AJ35" s="53"/>
      <c r="AK35" s="54"/>
    </row>
    <row r="36" spans="1:37" s="5" customFormat="1" ht="36" customHeight="1">
      <c r="A36" s="46" t="s">
        <v>44</v>
      </c>
      <c r="B36" s="105" t="s">
        <v>69</v>
      </c>
      <c r="C36" s="47" t="s">
        <v>122</v>
      </c>
      <c r="D36" s="48">
        <f t="shared" si="10"/>
        <v>2</v>
      </c>
      <c r="E36" s="49">
        <f t="shared" si="11"/>
        <v>50</v>
      </c>
      <c r="F36" s="49">
        <f t="shared" si="12"/>
        <v>16</v>
      </c>
      <c r="G36" s="50">
        <f t="shared" si="13"/>
        <v>8</v>
      </c>
      <c r="H36" s="51">
        <f t="shared" si="14"/>
        <v>8</v>
      </c>
      <c r="I36" s="51"/>
      <c r="J36" s="51">
        <v>8</v>
      </c>
      <c r="K36" s="51"/>
      <c r="L36" s="50">
        <f t="shared" si="15"/>
        <v>0</v>
      </c>
      <c r="M36" s="52">
        <f t="shared" si="16"/>
        <v>34</v>
      </c>
      <c r="N36" s="55"/>
      <c r="O36" s="53"/>
      <c r="P36" s="53"/>
      <c r="Q36" s="54"/>
      <c r="R36" s="55"/>
      <c r="S36" s="53"/>
      <c r="T36" s="53"/>
      <c r="U36" s="54"/>
      <c r="V36" s="55">
        <v>8</v>
      </c>
      <c r="W36" s="53">
        <v>8</v>
      </c>
      <c r="X36" s="53"/>
      <c r="Y36" s="54">
        <v>34</v>
      </c>
      <c r="Z36" s="55"/>
      <c r="AA36" s="53"/>
      <c r="AB36" s="53"/>
      <c r="AC36" s="54"/>
      <c r="AD36" s="56"/>
      <c r="AE36" s="57"/>
      <c r="AF36" s="57">
        <v>2</v>
      </c>
      <c r="AG36" s="58"/>
      <c r="AH36" s="59">
        <f t="shared" si="17"/>
        <v>0.64</v>
      </c>
      <c r="AI36" s="53">
        <v>2</v>
      </c>
      <c r="AJ36" s="53"/>
      <c r="AK36" s="54"/>
    </row>
    <row r="37" spans="1:37" s="61" customFormat="1" ht="36" customHeight="1">
      <c r="A37" s="46" t="s">
        <v>59</v>
      </c>
      <c r="B37" s="105" t="s">
        <v>70</v>
      </c>
      <c r="C37" s="47" t="s">
        <v>119</v>
      </c>
      <c r="D37" s="48">
        <f t="shared" si="10"/>
        <v>2</v>
      </c>
      <c r="E37" s="49">
        <f t="shared" si="11"/>
        <v>50</v>
      </c>
      <c r="F37" s="49">
        <f t="shared" si="12"/>
        <v>16</v>
      </c>
      <c r="G37" s="50">
        <f t="shared" si="13"/>
        <v>8</v>
      </c>
      <c r="H37" s="51">
        <f t="shared" si="14"/>
        <v>8</v>
      </c>
      <c r="I37" s="51"/>
      <c r="J37" s="51">
        <v>8</v>
      </c>
      <c r="K37" s="51"/>
      <c r="L37" s="50">
        <f t="shared" si="15"/>
        <v>0</v>
      </c>
      <c r="M37" s="52">
        <f t="shared" si="16"/>
        <v>34</v>
      </c>
      <c r="N37" s="55"/>
      <c r="O37" s="53"/>
      <c r="P37" s="53"/>
      <c r="Q37" s="54"/>
      <c r="R37" s="55"/>
      <c r="S37" s="53"/>
      <c r="T37" s="53"/>
      <c r="U37" s="54"/>
      <c r="V37" s="55"/>
      <c r="W37" s="53"/>
      <c r="X37" s="53"/>
      <c r="Y37" s="54"/>
      <c r="Z37" s="55">
        <v>8</v>
      </c>
      <c r="AA37" s="53">
        <v>8</v>
      </c>
      <c r="AB37" s="53"/>
      <c r="AC37" s="54">
        <v>34</v>
      </c>
      <c r="AD37" s="56"/>
      <c r="AE37" s="57"/>
      <c r="AF37" s="57"/>
      <c r="AG37" s="58">
        <v>2</v>
      </c>
      <c r="AH37" s="59">
        <f t="shared" si="17"/>
        <v>0.64</v>
      </c>
      <c r="AI37" s="53">
        <v>2</v>
      </c>
      <c r="AJ37" s="53"/>
      <c r="AK37" s="54"/>
    </row>
    <row r="38" spans="1:37" ht="36" customHeight="1" thickBot="1">
      <c r="A38" s="46" t="s">
        <v>60</v>
      </c>
      <c r="B38" s="105" t="s">
        <v>73</v>
      </c>
      <c r="C38" s="92" t="s">
        <v>120</v>
      </c>
      <c r="D38" s="48">
        <f t="shared" si="10"/>
        <v>10</v>
      </c>
      <c r="E38" s="49">
        <f t="shared" si="11"/>
        <v>250</v>
      </c>
      <c r="F38" s="49">
        <f t="shared" si="12"/>
        <v>82</v>
      </c>
      <c r="G38" s="50">
        <f t="shared" si="13"/>
        <v>0</v>
      </c>
      <c r="H38" s="51">
        <f t="shared" si="14"/>
        <v>52</v>
      </c>
      <c r="I38" s="51">
        <v>64</v>
      </c>
      <c r="J38" s="51"/>
      <c r="K38" s="51"/>
      <c r="L38" s="50">
        <f t="shared" si="15"/>
        <v>30</v>
      </c>
      <c r="M38" s="52">
        <f t="shared" si="16"/>
        <v>168</v>
      </c>
      <c r="N38" s="95"/>
      <c r="O38" s="93"/>
      <c r="P38" s="93"/>
      <c r="Q38" s="94"/>
      <c r="R38" s="95"/>
      <c r="S38" s="230">
        <v>12</v>
      </c>
      <c r="T38" s="230">
        <v>5</v>
      </c>
      <c r="U38" s="231">
        <v>13</v>
      </c>
      <c r="V38" s="95"/>
      <c r="W38" s="230">
        <v>16</v>
      </c>
      <c r="X38" s="230">
        <v>10</v>
      </c>
      <c r="Y38" s="231">
        <v>74</v>
      </c>
      <c r="Z38" s="239"/>
      <c r="AA38" s="230">
        <v>24</v>
      </c>
      <c r="AB38" s="230">
        <v>15</v>
      </c>
      <c r="AC38" s="231">
        <v>81</v>
      </c>
      <c r="AD38" s="95"/>
      <c r="AE38" s="230">
        <v>1</v>
      </c>
      <c r="AF38" s="93">
        <v>4</v>
      </c>
      <c r="AG38" s="232">
        <v>5</v>
      </c>
      <c r="AH38" s="85">
        <f t="shared" si="17"/>
        <v>3.28</v>
      </c>
      <c r="AI38" s="96">
        <v>10</v>
      </c>
      <c r="AJ38" s="96">
        <v>10</v>
      </c>
      <c r="AK38" s="97"/>
    </row>
    <row r="39" spans="1:37" s="6" customFormat="1" ht="43.5" customHeight="1" thickBot="1">
      <c r="A39" s="171" t="s">
        <v>76</v>
      </c>
      <c r="B39" s="172" t="s">
        <v>107</v>
      </c>
      <c r="C39" s="173"/>
      <c r="D39" s="174">
        <f aca="true" t="shared" si="18" ref="D39:AK39">SUM(D40:D48)</f>
        <v>36</v>
      </c>
      <c r="E39" s="175">
        <f t="shared" si="18"/>
        <v>900</v>
      </c>
      <c r="F39" s="175">
        <f t="shared" si="18"/>
        <v>295</v>
      </c>
      <c r="G39" s="175">
        <f t="shared" si="18"/>
        <v>0</v>
      </c>
      <c r="H39" s="175">
        <f t="shared" si="18"/>
        <v>240</v>
      </c>
      <c r="I39" s="175">
        <f t="shared" si="18"/>
        <v>104</v>
      </c>
      <c r="J39" s="175">
        <f t="shared" si="18"/>
        <v>128</v>
      </c>
      <c r="K39" s="175">
        <f t="shared" si="18"/>
        <v>8</v>
      </c>
      <c r="L39" s="175">
        <f t="shared" si="18"/>
        <v>55</v>
      </c>
      <c r="M39" s="176">
        <f t="shared" si="18"/>
        <v>605</v>
      </c>
      <c r="N39" s="177">
        <f t="shared" si="18"/>
        <v>0</v>
      </c>
      <c r="O39" s="175">
        <f t="shared" si="18"/>
        <v>38</v>
      </c>
      <c r="P39" s="175">
        <f t="shared" si="18"/>
        <v>5</v>
      </c>
      <c r="Q39" s="176">
        <f t="shared" si="18"/>
        <v>107</v>
      </c>
      <c r="R39" s="177">
        <f t="shared" si="18"/>
        <v>0</v>
      </c>
      <c r="S39" s="175">
        <f t="shared" si="18"/>
        <v>100</v>
      </c>
      <c r="T39" s="175">
        <f t="shared" si="18"/>
        <v>15</v>
      </c>
      <c r="U39" s="176">
        <f t="shared" si="18"/>
        <v>235</v>
      </c>
      <c r="V39" s="177">
        <f t="shared" si="18"/>
        <v>0</v>
      </c>
      <c r="W39" s="175">
        <f t="shared" si="18"/>
        <v>50</v>
      </c>
      <c r="X39" s="175">
        <f t="shared" si="18"/>
        <v>25</v>
      </c>
      <c r="Y39" s="176">
        <f t="shared" si="18"/>
        <v>100</v>
      </c>
      <c r="Z39" s="177">
        <f t="shared" si="18"/>
        <v>0</v>
      </c>
      <c r="AA39" s="175">
        <f t="shared" si="18"/>
        <v>52</v>
      </c>
      <c r="AB39" s="175">
        <f t="shared" si="18"/>
        <v>10</v>
      </c>
      <c r="AC39" s="176">
        <f t="shared" si="18"/>
        <v>163</v>
      </c>
      <c r="AD39" s="174">
        <f t="shared" si="18"/>
        <v>6</v>
      </c>
      <c r="AE39" s="178">
        <f t="shared" si="18"/>
        <v>14</v>
      </c>
      <c r="AF39" s="178">
        <f t="shared" si="18"/>
        <v>7</v>
      </c>
      <c r="AG39" s="179">
        <f t="shared" si="18"/>
        <v>9</v>
      </c>
      <c r="AH39" s="225">
        <f t="shared" si="18"/>
        <v>13.04</v>
      </c>
      <c r="AI39" s="181">
        <f t="shared" si="18"/>
        <v>36</v>
      </c>
      <c r="AJ39" s="181">
        <f t="shared" si="18"/>
        <v>36</v>
      </c>
      <c r="AK39" s="182">
        <f t="shared" si="18"/>
        <v>34</v>
      </c>
    </row>
    <row r="40" spans="1:37" s="5" customFormat="1" ht="36" customHeight="1">
      <c r="A40" s="98" t="s">
        <v>9</v>
      </c>
      <c r="B40" s="105" t="s">
        <v>78</v>
      </c>
      <c r="C40" s="100" t="s">
        <v>123</v>
      </c>
      <c r="D40" s="48">
        <f aca="true" t="shared" si="19" ref="D40:D48">SUM(AD40:AG40)</f>
        <v>4</v>
      </c>
      <c r="E40" s="49">
        <f aca="true" t="shared" si="20" ref="E40:E48">SUM(F40,M40)</f>
        <v>100</v>
      </c>
      <c r="F40" s="49">
        <f aca="true" t="shared" si="21" ref="F40:F48">SUM(G40:H40,L40)</f>
        <v>29</v>
      </c>
      <c r="G40" s="50">
        <f aca="true" t="shared" si="22" ref="G40:G48">SUM(N40+R40+V40+Z40)</f>
        <v>0</v>
      </c>
      <c r="H40" s="51">
        <f aca="true" t="shared" si="23" ref="H40:H48">SUM(O40+S40+W40+AA40)</f>
        <v>24</v>
      </c>
      <c r="I40" s="51">
        <v>24</v>
      </c>
      <c r="J40" s="51"/>
      <c r="K40" s="51"/>
      <c r="L40" s="50">
        <f aca="true" t="shared" si="24" ref="L40:L48">SUM(P40+T40+X40+AB40)</f>
        <v>5</v>
      </c>
      <c r="M40" s="52">
        <f aca="true" t="shared" si="25" ref="M40:M48">SUM(Q40+U40+Y40+AC40)</f>
        <v>71</v>
      </c>
      <c r="N40" s="101"/>
      <c r="O40" s="72"/>
      <c r="P40" s="72"/>
      <c r="Q40" s="74"/>
      <c r="R40" s="101"/>
      <c r="S40" s="227">
        <v>24</v>
      </c>
      <c r="T40" s="227">
        <v>5</v>
      </c>
      <c r="U40" s="228">
        <v>71</v>
      </c>
      <c r="V40" s="101"/>
      <c r="W40" s="72"/>
      <c r="X40" s="72"/>
      <c r="Y40" s="74"/>
      <c r="Z40" s="101"/>
      <c r="AA40" s="72"/>
      <c r="AB40" s="72"/>
      <c r="AC40" s="74"/>
      <c r="AD40" s="102"/>
      <c r="AE40" s="235">
        <v>4</v>
      </c>
      <c r="AF40" s="103"/>
      <c r="AG40" s="104"/>
      <c r="AH40" s="71">
        <f>F40/25</f>
        <v>1.16</v>
      </c>
      <c r="AI40" s="227">
        <v>4</v>
      </c>
      <c r="AJ40" s="240">
        <f aca="true" t="shared" si="26" ref="AJ40:AJ48">E40/25</f>
        <v>4</v>
      </c>
      <c r="AK40" s="228">
        <v>4</v>
      </c>
    </row>
    <row r="41" spans="1:37" s="5" customFormat="1" ht="36" customHeight="1" thickBot="1">
      <c r="A41" s="46" t="s">
        <v>8</v>
      </c>
      <c r="B41" s="105" t="s">
        <v>79</v>
      </c>
      <c r="C41" s="106" t="s">
        <v>123</v>
      </c>
      <c r="D41" s="48">
        <f t="shared" si="19"/>
        <v>3</v>
      </c>
      <c r="E41" s="49">
        <f t="shared" si="20"/>
        <v>75</v>
      </c>
      <c r="F41" s="49">
        <f t="shared" si="21"/>
        <v>24</v>
      </c>
      <c r="G41" s="50">
        <f t="shared" si="22"/>
        <v>0</v>
      </c>
      <c r="H41" s="51">
        <f t="shared" si="23"/>
        <v>24</v>
      </c>
      <c r="I41" s="51">
        <v>24</v>
      </c>
      <c r="J41" s="51"/>
      <c r="K41" s="51"/>
      <c r="L41" s="50">
        <f t="shared" si="24"/>
        <v>0</v>
      </c>
      <c r="M41" s="52">
        <f t="shared" si="25"/>
        <v>51</v>
      </c>
      <c r="N41" s="55"/>
      <c r="O41" s="53"/>
      <c r="P41" s="65"/>
      <c r="Q41" s="66"/>
      <c r="R41" s="55"/>
      <c r="S41" s="218">
        <v>24</v>
      </c>
      <c r="T41" s="218"/>
      <c r="U41" s="219">
        <v>51</v>
      </c>
      <c r="V41" s="55"/>
      <c r="W41" s="53"/>
      <c r="X41" s="53"/>
      <c r="Y41" s="54"/>
      <c r="Z41" s="55"/>
      <c r="AA41" s="53"/>
      <c r="AB41" s="53"/>
      <c r="AC41" s="54"/>
      <c r="AD41" s="56"/>
      <c r="AE41" s="57">
        <v>3</v>
      </c>
      <c r="AF41" s="57"/>
      <c r="AG41" s="58"/>
      <c r="AH41" s="59">
        <f>F41/25</f>
        <v>0.96</v>
      </c>
      <c r="AI41" s="53">
        <v>3</v>
      </c>
      <c r="AJ41" s="60">
        <f t="shared" si="26"/>
        <v>3</v>
      </c>
      <c r="AK41" s="54">
        <v>3</v>
      </c>
    </row>
    <row r="42" spans="1:37" s="5" customFormat="1" ht="36" customHeight="1">
      <c r="A42" s="98" t="s">
        <v>7</v>
      </c>
      <c r="B42" s="107" t="s">
        <v>135</v>
      </c>
      <c r="C42" s="106" t="s">
        <v>119</v>
      </c>
      <c r="D42" s="48">
        <f t="shared" si="19"/>
        <v>2</v>
      </c>
      <c r="E42" s="49">
        <f t="shared" si="20"/>
        <v>50</v>
      </c>
      <c r="F42" s="49">
        <f t="shared" si="21"/>
        <v>13</v>
      </c>
      <c r="G42" s="50">
        <f t="shared" si="22"/>
        <v>0</v>
      </c>
      <c r="H42" s="51">
        <f t="shared" si="23"/>
        <v>8</v>
      </c>
      <c r="I42" s="51"/>
      <c r="J42" s="51">
        <v>8</v>
      </c>
      <c r="K42" s="51"/>
      <c r="L42" s="50">
        <f t="shared" si="24"/>
        <v>5</v>
      </c>
      <c r="M42" s="52">
        <f t="shared" si="25"/>
        <v>37</v>
      </c>
      <c r="N42" s="55"/>
      <c r="O42" s="53"/>
      <c r="P42" s="65"/>
      <c r="Q42" s="66"/>
      <c r="R42" s="55"/>
      <c r="S42" s="218">
        <v>8</v>
      </c>
      <c r="T42" s="218">
        <v>5</v>
      </c>
      <c r="U42" s="219">
        <v>37</v>
      </c>
      <c r="V42" s="55"/>
      <c r="W42" s="53"/>
      <c r="X42" s="53"/>
      <c r="Y42" s="54"/>
      <c r="Z42" s="55"/>
      <c r="AA42" s="53"/>
      <c r="AB42" s="53"/>
      <c r="AC42" s="54"/>
      <c r="AD42" s="56"/>
      <c r="AE42" s="57">
        <v>2</v>
      </c>
      <c r="AF42" s="57"/>
      <c r="AG42" s="58"/>
      <c r="AH42" s="59">
        <f>F42/25</f>
        <v>0.52</v>
      </c>
      <c r="AI42" s="53">
        <v>2</v>
      </c>
      <c r="AJ42" s="60">
        <f t="shared" si="26"/>
        <v>2</v>
      </c>
      <c r="AK42" s="54">
        <v>2</v>
      </c>
    </row>
    <row r="43" spans="1:37" s="5" customFormat="1" ht="36" customHeight="1" thickBot="1">
      <c r="A43" s="46" t="s">
        <v>6</v>
      </c>
      <c r="B43" s="105" t="s">
        <v>80</v>
      </c>
      <c r="C43" s="106" t="s">
        <v>121</v>
      </c>
      <c r="D43" s="48">
        <f t="shared" si="19"/>
        <v>5</v>
      </c>
      <c r="E43" s="49">
        <f t="shared" si="20"/>
        <v>125</v>
      </c>
      <c r="F43" s="49">
        <f t="shared" si="21"/>
        <v>35</v>
      </c>
      <c r="G43" s="50">
        <f t="shared" si="22"/>
        <v>0</v>
      </c>
      <c r="H43" s="51">
        <f t="shared" si="23"/>
        <v>30</v>
      </c>
      <c r="I43" s="51"/>
      <c r="J43" s="51">
        <v>30</v>
      </c>
      <c r="K43" s="51"/>
      <c r="L43" s="50">
        <f t="shared" si="24"/>
        <v>5</v>
      </c>
      <c r="M43" s="52">
        <f t="shared" si="25"/>
        <v>90</v>
      </c>
      <c r="N43" s="55"/>
      <c r="O43" s="218">
        <v>30</v>
      </c>
      <c r="P43" s="229">
        <v>5</v>
      </c>
      <c r="Q43" s="226">
        <v>90</v>
      </c>
      <c r="R43" s="55"/>
      <c r="S43" s="53"/>
      <c r="T43" s="53"/>
      <c r="U43" s="54"/>
      <c r="V43" s="55"/>
      <c r="W43" s="53"/>
      <c r="X43" s="53"/>
      <c r="Y43" s="54"/>
      <c r="Z43" s="55"/>
      <c r="AA43" s="53"/>
      <c r="AB43" s="53"/>
      <c r="AC43" s="54"/>
      <c r="AD43" s="56">
        <v>5</v>
      </c>
      <c r="AE43" s="57"/>
      <c r="AF43" s="57"/>
      <c r="AG43" s="58"/>
      <c r="AH43" s="59">
        <f>F43/25</f>
        <v>1.4</v>
      </c>
      <c r="AI43" s="53">
        <v>5</v>
      </c>
      <c r="AJ43" s="60">
        <f t="shared" si="26"/>
        <v>5</v>
      </c>
      <c r="AK43" s="54">
        <v>5</v>
      </c>
    </row>
    <row r="44" spans="1:37" s="5" customFormat="1" ht="36" customHeight="1">
      <c r="A44" s="98" t="s">
        <v>5</v>
      </c>
      <c r="B44" s="105" t="s">
        <v>82</v>
      </c>
      <c r="C44" s="106" t="s">
        <v>122</v>
      </c>
      <c r="D44" s="48">
        <f t="shared" si="19"/>
        <v>9</v>
      </c>
      <c r="E44" s="49">
        <f t="shared" si="20"/>
        <v>225</v>
      </c>
      <c r="F44" s="49">
        <f t="shared" si="21"/>
        <v>103</v>
      </c>
      <c r="G44" s="50">
        <f t="shared" si="22"/>
        <v>0</v>
      </c>
      <c r="H44" s="51">
        <f t="shared" si="23"/>
        <v>78</v>
      </c>
      <c r="I44" s="51">
        <v>36</v>
      </c>
      <c r="J44" s="215">
        <v>42</v>
      </c>
      <c r="K44" s="51"/>
      <c r="L44" s="50">
        <f t="shared" si="24"/>
        <v>25</v>
      </c>
      <c r="M44" s="52">
        <f t="shared" si="25"/>
        <v>122</v>
      </c>
      <c r="N44" s="55"/>
      <c r="O44" s="53"/>
      <c r="P44" s="65"/>
      <c r="Q44" s="66"/>
      <c r="R44" s="55"/>
      <c r="S44" s="218">
        <v>36</v>
      </c>
      <c r="T44" s="218">
        <v>5</v>
      </c>
      <c r="U44" s="219">
        <v>59</v>
      </c>
      <c r="V44" s="55"/>
      <c r="W44" s="218">
        <v>42</v>
      </c>
      <c r="X44" s="218">
        <v>20</v>
      </c>
      <c r="Y44" s="219">
        <v>63</v>
      </c>
      <c r="Z44" s="55"/>
      <c r="AA44" s="53"/>
      <c r="AB44" s="53"/>
      <c r="AC44" s="54"/>
      <c r="AD44" s="56"/>
      <c r="AE44" s="57">
        <v>4</v>
      </c>
      <c r="AF44" s="57">
        <v>5</v>
      </c>
      <c r="AG44" s="58"/>
      <c r="AH44" s="238">
        <v>4</v>
      </c>
      <c r="AI44" s="53">
        <v>9</v>
      </c>
      <c r="AJ44" s="60">
        <f t="shared" si="26"/>
        <v>9</v>
      </c>
      <c r="AK44" s="54">
        <v>9</v>
      </c>
    </row>
    <row r="45" spans="1:37" s="5" customFormat="1" ht="36" customHeight="1" thickBot="1">
      <c r="A45" s="46" t="s">
        <v>4</v>
      </c>
      <c r="B45" s="107" t="s">
        <v>84</v>
      </c>
      <c r="C45" s="106" t="s">
        <v>120</v>
      </c>
      <c r="D45" s="48">
        <f t="shared" si="19"/>
        <v>9</v>
      </c>
      <c r="E45" s="49">
        <f t="shared" si="20"/>
        <v>225</v>
      </c>
      <c r="F45" s="49">
        <f t="shared" si="21"/>
        <v>62</v>
      </c>
      <c r="G45" s="50">
        <f t="shared" si="22"/>
        <v>0</v>
      </c>
      <c r="H45" s="51">
        <f t="shared" si="23"/>
        <v>52</v>
      </c>
      <c r="I45" s="51">
        <v>20</v>
      </c>
      <c r="J45" s="51">
        <v>32</v>
      </c>
      <c r="K45" s="51"/>
      <c r="L45" s="50">
        <f t="shared" si="24"/>
        <v>10</v>
      </c>
      <c r="M45" s="52">
        <f t="shared" si="25"/>
        <v>163</v>
      </c>
      <c r="N45" s="55"/>
      <c r="O45" s="53"/>
      <c r="P45" s="65"/>
      <c r="Q45" s="66"/>
      <c r="R45" s="55"/>
      <c r="S45" s="53"/>
      <c r="T45" s="53"/>
      <c r="U45" s="54"/>
      <c r="V45" s="55"/>
      <c r="W45" s="53"/>
      <c r="X45" s="53"/>
      <c r="Y45" s="54"/>
      <c r="Z45" s="55"/>
      <c r="AA45" s="218">
        <v>52</v>
      </c>
      <c r="AB45" s="218">
        <v>10</v>
      </c>
      <c r="AC45" s="219">
        <v>163</v>
      </c>
      <c r="AD45" s="56"/>
      <c r="AE45" s="57"/>
      <c r="AF45" s="57"/>
      <c r="AG45" s="236">
        <v>9</v>
      </c>
      <c r="AH45" s="238">
        <f>F45/25</f>
        <v>2.48</v>
      </c>
      <c r="AI45" s="218">
        <v>9</v>
      </c>
      <c r="AJ45" s="241">
        <f t="shared" si="26"/>
        <v>9</v>
      </c>
      <c r="AK45" s="219">
        <v>9</v>
      </c>
    </row>
    <row r="46" spans="1:37" s="5" customFormat="1" ht="36" customHeight="1">
      <c r="A46" s="98" t="s">
        <v>14</v>
      </c>
      <c r="B46" s="105" t="s">
        <v>86</v>
      </c>
      <c r="C46" s="106" t="s">
        <v>119</v>
      </c>
      <c r="D46" s="48">
        <f t="shared" si="19"/>
        <v>1</v>
      </c>
      <c r="E46" s="49">
        <f t="shared" si="20"/>
        <v>25</v>
      </c>
      <c r="F46" s="49">
        <f t="shared" si="21"/>
        <v>8</v>
      </c>
      <c r="G46" s="50">
        <f t="shared" si="22"/>
        <v>0</v>
      </c>
      <c r="H46" s="51">
        <f t="shared" si="23"/>
        <v>8</v>
      </c>
      <c r="I46" s="51"/>
      <c r="J46" s="51">
        <v>8</v>
      </c>
      <c r="K46" s="51"/>
      <c r="L46" s="50">
        <f t="shared" si="24"/>
        <v>0</v>
      </c>
      <c r="M46" s="52">
        <f t="shared" si="25"/>
        <v>17</v>
      </c>
      <c r="N46" s="55"/>
      <c r="O46" s="53"/>
      <c r="P46" s="65"/>
      <c r="Q46" s="66"/>
      <c r="R46" s="55"/>
      <c r="S46" s="53">
        <v>8</v>
      </c>
      <c r="T46" s="53"/>
      <c r="U46" s="54">
        <v>17</v>
      </c>
      <c r="V46" s="55"/>
      <c r="W46" s="53"/>
      <c r="X46" s="53"/>
      <c r="Y46" s="54"/>
      <c r="Z46" s="55"/>
      <c r="AA46" s="53"/>
      <c r="AB46" s="53"/>
      <c r="AC46" s="54"/>
      <c r="AD46" s="56"/>
      <c r="AE46" s="57">
        <v>1</v>
      </c>
      <c r="AF46" s="57"/>
      <c r="AG46" s="58"/>
      <c r="AH46" s="59">
        <v>1</v>
      </c>
      <c r="AI46" s="53">
        <v>1</v>
      </c>
      <c r="AJ46" s="60">
        <f t="shared" si="26"/>
        <v>1</v>
      </c>
      <c r="AK46" s="54"/>
    </row>
    <row r="47" spans="1:37" s="5" customFormat="1" ht="36" customHeight="1" thickBot="1">
      <c r="A47" s="46" t="s">
        <v>15</v>
      </c>
      <c r="B47" s="105" t="s">
        <v>87</v>
      </c>
      <c r="C47" s="106" t="s">
        <v>119</v>
      </c>
      <c r="D47" s="48">
        <f t="shared" si="19"/>
        <v>1</v>
      </c>
      <c r="E47" s="49">
        <f t="shared" si="20"/>
        <v>25</v>
      </c>
      <c r="F47" s="49">
        <f t="shared" si="21"/>
        <v>8</v>
      </c>
      <c r="G47" s="50">
        <f t="shared" si="22"/>
        <v>0</v>
      </c>
      <c r="H47" s="51">
        <f t="shared" si="23"/>
        <v>8</v>
      </c>
      <c r="I47" s="51"/>
      <c r="J47" s="51"/>
      <c r="K47" s="51">
        <v>8</v>
      </c>
      <c r="L47" s="50">
        <f t="shared" si="24"/>
        <v>0</v>
      </c>
      <c r="M47" s="52">
        <f t="shared" si="25"/>
        <v>17</v>
      </c>
      <c r="N47" s="55"/>
      <c r="O47" s="53">
        <v>8</v>
      </c>
      <c r="P47" s="65"/>
      <c r="Q47" s="66">
        <v>17</v>
      </c>
      <c r="R47" s="55"/>
      <c r="S47" s="53"/>
      <c r="T47" s="53"/>
      <c r="U47" s="54"/>
      <c r="V47" s="55"/>
      <c r="W47" s="53"/>
      <c r="X47" s="53"/>
      <c r="Y47" s="54"/>
      <c r="Z47" s="55"/>
      <c r="AA47" s="53"/>
      <c r="AB47" s="53"/>
      <c r="AC47" s="54"/>
      <c r="AD47" s="56">
        <v>1</v>
      </c>
      <c r="AE47" s="57"/>
      <c r="AF47" s="57"/>
      <c r="AG47" s="58"/>
      <c r="AH47" s="59">
        <v>1</v>
      </c>
      <c r="AI47" s="53">
        <v>1</v>
      </c>
      <c r="AJ47" s="60">
        <f t="shared" si="26"/>
        <v>1</v>
      </c>
      <c r="AK47" s="54"/>
    </row>
    <row r="48" spans="1:37" s="5" customFormat="1" ht="45" customHeight="1" thickBot="1">
      <c r="A48" s="98" t="s">
        <v>16</v>
      </c>
      <c r="B48" s="107" t="s">
        <v>128</v>
      </c>
      <c r="C48" s="106" t="s">
        <v>119</v>
      </c>
      <c r="D48" s="48">
        <f t="shared" si="19"/>
        <v>2</v>
      </c>
      <c r="E48" s="49">
        <f t="shared" si="20"/>
        <v>50</v>
      </c>
      <c r="F48" s="49">
        <f t="shared" si="21"/>
        <v>13</v>
      </c>
      <c r="G48" s="50">
        <f t="shared" si="22"/>
        <v>0</v>
      </c>
      <c r="H48" s="51">
        <f t="shared" si="23"/>
        <v>8</v>
      </c>
      <c r="I48" s="51"/>
      <c r="J48" s="51">
        <v>8</v>
      </c>
      <c r="K48" s="51"/>
      <c r="L48" s="50">
        <f t="shared" si="24"/>
        <v>5</v>
      </c>
      <c r="M48" s="52">
        <f t="shared" si="25"/>
        <v>37</v>
      </c>
      <c r="N48" s="55"/>
      <c r="O48" s="53"/>
      <c r="P48" s="65"/>
      <c r="Q48" s="66"/>
      <c r="R48" s="55"/>
      <c r="S48" s="53"/>
      <c r="T48" s="53"/>
      <c r="U48" s="54"/>
      <c r="V48" s="55"/>
      <c r="W48" s="218">
        <v>8</v>
      </c>
      <c r="X48" s="218">
        <v>5</v>
      </c>
      <c r="Y48" s="219">
        <v>37</v>
      </c>
      <c r="Z48" s="55"/>
      <c r="AA48" s="218"/>
      <c r="AB48" s="218"/>
      <c r="AC48" s="219"/>
      <c r="AD48" s="56"/>
      <c r="AE48" s="57"/>
      <c r="AF48" s="57">
        <v>2</v>
      </c>
      <c r="AG48" s="58"/>
      <c r="AH48" s="200">
        <f>F48/25</f>
        <v>0.52</v>
      </c>
      <c r="AI48" s="79">
        <v>2</v>
      </c>
      <c r="AJ48" s="201">
        <f t="shared" si="26"/>
        <v>2</v>
      </c>
      <c r="AK48" s="80">
        <v>2</v>
      </c>
    </row>
    <row r="49" spans="1:37" s="6" customFormat="1" ht="43.5" customHeight="1" thickBot="1">
      <c r="A49" s="171" t="s">
        <v>77</v>
      </c>
      <c r="B49" s="172" t="s">
        <v>108</v>
      </c>
      <c r="C49" s="173"/>
      <c r="D49" s="174">
        <f aca="true" t="shared" si="27" ref="D49:AK49">SUM(D50:D52)</f>
        <v>7</v>
      </c>
      <c r="E49" s="175">
        <f t="shared" si="27"/>
        <v>210</v>
      </c>
      <c r="F49" s="175">
        <f t="shared" si="27"/>
        <v>0</v>
      </c>
      <c r="G49" s="175">
        <f t="shared" si="27"/>
        <v>0</v>
      </c>
      <c r="H49" s="175">
        <f t="shared" si="27"/>
        <v>0</v>
      </c>
      <c r="I49" s="175">
        <f t="shared" si="27"/>
        <v>0</v>
      </c>
      <c r="J49" s="175">
        <f t="shared" si="27"/>
        <v>0</v>
      </c>
      <c r="K49" s="175">
        <f t="shared" si="27"/>
        <v>0</v>
      </c>
      <c r="L49" s="175">
        <f t="shared" si="27"/>
        <v>0</v>
      </c>
      <c r="M49" s="176">
        <f t="shared" si="27"/>
        <v>210</v>
      </c>
      <c r="N49" s="177">
        <f t="shared" si="27"/>
        <v>0</v>
      </c>
      <c r="O49" s="175">
        <f t="shared" si="27"/>
        <v>0</v>
      </c>
      <c r="P49" s="175">
        <f t="shared" si="27"/>
        <v>0</v>
      </c>
      <c r="Q49" s="176">
        <f t="shared" si="27"/>
        <v>0</v>
      </c>
      <c r="R49" s="177">
        <f t="shared" si="27"/>
        <v>0</v>
      </c>
      <c r="S49" s="175">
        <f t="shared" si="27"/>
        <v>0</v>
      </c>
      <c r="T49" s="175">
        <f t="shared" si="27"/>
        <v>0</v>
      </c>
      <c r="U49" s="176">
        <f t="shared" si="27"/>
        <v>0</v>
      </c>
      <c r="V49" s="177">
        <f t="shared" si="27"/>
        <v>0</v>
      </c>
      <c r="W49" s="175">
        <f t="shared" si="27"/>
        <v>0</v>
      </c>
      <c r="X49" s="175">
        <f t="shared" si="27"/>
        <v>0</v>
      </c>
      <c r="Y49" s="176">
        <f t="shared" si="27"/>
        <v>90</v>
      </c>
      <c r="Z49" s="177">
        <f t="shared" si="27"/>
        <v>0</v>
      </c>
      <c r="AA49" s="175">
        <f t="shared" si="27"/>
        <v>0</v>
      </c>
      <c r="AB49" s="175">
        <f t="shared" si="27"/>
        <v>0</v>
      </c>
      <c r="AC49" s="176">
        <f t="shared" si="27"/>
        <v>120</v>
      </c>
      <c r="AD49" s="174">
        <f t="shared" si="27"/>
        <v>0</v>
      </c>
      <c r="AE49" s="178">
        <f t="shared" si="27"/>
        <v>0</v>
      </c>
      <c r="AF49" s="178">
        <f t="shared" si="27"/>
        <v>3</v>
      </c>
      <c r="AG49" s="179">
        <f t="shared" si="27"/>
        <v>4</v>
      </c>
      <c r="AH49" s="177">
        <f t="shared" si="27"/>
        <v>0</v>
      </c>
      <c r="AI49" s="175">
        <f t="shared" si="27"/>
        <v>7</v>
      </c>
      <c r="AJ49" s="175">
        <f t="shared" si="27"/>
        <v>7</v>
      </c>
      <c r="AK49" s="175">
        <f t="shared" si="27"/>
        <v>0</v>
      </c>
    </row>
    <row r="50" spans="1:37" s="5" customFormat="1" ht="36" customHeight="1">
      <c r="A50" s="98" t="s">
        <v>9</v>
      </c>
      <c r="B50" s="99" t="s">
        <v>81</v>
      </c>
      <c r="C50" s="100" t="s">
        <v>119</v>
      </c>
      <c r="D50" s="48">
        <f>SUM(AD50:AG50)</f>
        <v>1</v>
      </c>
      <c r="E50" s="49">
        <f>SUM(F50,M50)</f>
        <v>30</v>
      </c>
      <c r="F50" s="49">
        <f>SUM(G50:H50,L50)</f>
        <v>0</v>
      </c>
      <c r="G50" s="50">
        <f aca="true" t="shared" si="28" ref="G50:H52">SUM(N50+R50+V50+Z50)</f>
        <v>0</v>
      </c>
      <c r="H50" s="51">
        <f t="shared" si="28"/>
        <v>0</v>
      </c>
      <c r="I50" s="51"/>
      <c r="J50" s="51"/>
      <c r="K50" s="51"/>
      <c r="L50" s="50">
        <f aca="true" t="shared" si="29" ref="L50:M52">SUM(P50+T50+X50+AB50)</f>
        <v>0</v>
      </c>
      <c r="M50" s="52">
        <f t="shared" si="29"/>
        <v>30</v>
      </c>
      <c r="N50" s="101"/>
      <c r="O50" s="72"/>
      <c r="P50" s="72"/>
      <c r="Q50" s="74"/>
      <c r="R50" s="101"/>
      <c r="S50" s="72"/>
      <c r="T50" s="72"/>
      <c r="U50" s="74"/>
      <c r="V50" s="101"/>
      <c r="W50" s="72"/>
      <c r="X50" s="72"/>
      <c r="Y50" s="74">
        <v>30</v>
      </c>
      <c r="Z50" s="101"/>
      <c r="AA50" s="72"/>
      <c r="AB50" s="72"/>
      <c r="AC50" s="74"/>
      <c r="AD50" s="102"/>
      <c r="AE50" s="103"/>
      <c r="AF50" s="103">
        <v>1</v>
      </c>
      <c r="AG50" s="104"/>
      <c r="AH50" s="71">
        <f>F50/25</f>
        <v>0</v>
      </c>
      <c r="AI50" s="73">
        <v>1</v>
      </c>
      <c r="AJ50" s="73">
        <v>1</v>
      </c>
      <c r="AK50" s="74"/>
    </row>
    <row r="51" spans="1:37" s="5" customFormat="1" ht="36" customHeight="1">
      <c r="A51" s="46" t="s">
        <v>8</v>
      </c>
      <c r="B51" s="105" t="s">
        <v>83</v>
      </c>
      <c r="C51" s="106" t="s">
        <v>119</v>
      </c>
      <c r="D51" s="48">
        <f>SUM(AD51:AG51)</f>
        <v>4</v>
      </c>
      <c r="E51" s="49">
        <f>SUM(F51,M51)</f>
        <v>120</v>
      </c>
      <c r="F51" s="49">
        <f>SUM(G51:H51,L51)</f>
        <v>0</v>
      </c>
      <c r="G51" s="50">
        <f t="shared" si="28"/>
        <v>0</v>
      </c>
      <c r="H51" s="51">
        <f t="shared" si="28"/>
        <v>0</v>
      </c>
      <c r="I51" s="51"/>
      <c r="J51" s="51"/>
      <c r="K51" s="51"/>
      <c r="L51" s="50">
        <f t="shared" si="29"/>
        <v>0</v>
      </c>
      <c r="M51" s="52">
        <f t="shared" si="29"/>
        <v>120</v>
      </c>
      <c r="N51" s="55"/>
      <c r="O51" s="53"/>
      <c r="P51" s="65"/>
      <c r="Q51" s="66"/>
      <c r="R51" s="55"/>
      <c r="S51" s="53"/>
      <c r="T51" s="53"/>
      <c r="U51" s="54"/>
      <c r="V51" s="55"/>
      <c r="W51" s="53"/>
      <c r="X51" s="53"/>
      <c r="Y51" s="54">
        <v>60</v>
      </c>
      <c r="Z51" s="55"/>
      <c r="AA51" s="53"/>
      <c r="AB51" s="53"/>
      <c r="AC51" s="54">
        <v>60</v>
      </c>
      <c r="AD51" s="56"/>
      <c r="AE51" s="57"/>
      <c r="AF51" s="57">
        <v>2</v>
      </c>
      <c r="AG51" s="58">
        <v>2</v>
      </c>
      <c r="AH51" s="59">
        <f>F51/25</f>
        <v>0</v>
      </c>
      <c r="AI51" s="60">
        <v>4</v>
      </c>
      <c r="AJ51" s="60">
        <v>4</v>
      </c>
      <c r="AK51" s="54"/>
    </row>
    <row r="52" spans="1:37" s="5" customFormat="1" ht="36" customHeight="1" thickBot="1">
      <c r="A52" s="46" t="s">
        <v>7</v>
      </c>
      <c r="B52" s="105" t="s">
        <v>85</v>
      </c>
      <c r="C52" s="106" t="s">
        <v>119</v>
      </c>
      <c r="D52" s="48">
        <f>SUM(AD52:AG52)</f>
        <v>2</v>
      </c>
      <c r="E52" s="49">
        <f>SUM(F52,M52)</f>
        <v>60</v>
      </c>
      <c r="F52" s="49">
        <f>SUM(G52:H52,L52)</f>
        <v>0</v>
      </c>
      <c r="G52" s="50">
        <f t="shared" si="28"/>
        <v>0</v>
      </c>
      <c r="H52" s="51">
        <f t="shared" si="28"/>
        <v>0</v>
      </c>
      <c r="I52" s="51"/>
      <c r="J52" s="51"/>
      <c r="K52" s="51"/>
      <c r="L52" s="50">
        <f t="shared" si="29"/>
        <v>0</v>
      </c>
      <c r="M52" s="52">
        <f t="shared" si="29"/>
        <v>60</v>
      </c>
      <c r="N52" s="55"/>
      <c r="O52" s="53"/>
      <c r="P52" s="65"/>
      <c r="Q52" s="66"/>
      <c r="R52" s="55"/>
      <c r="S52" s="53"/>
      <c r="T52" s="53"/>
      <c r="U52" s="54"/>
      <c r="V52" s="55"/>
      <c r="W52" s="53"/>
      <c r="X52" s="53"/>
      <c r="Y52" s="54"/>
      <c r="Z52" s="55"/>
      <c r="AA52" s="53"/>
      <c r="AB52" s="53"/>
      <c r="AC52" s="54">
        <v>60</v>
      </c>
      <c r="AD52" s="56"/>
      <c r="AE52" s="57"/>
      <c r="AF52" s="57"/>
      <c r="AG52" s="58">
        <v>2</v>
      </c>
      <c r="AH52" s="200">
        <f>F52/25</f>
        <v>0</v>
      </c>
      <c r="AI52" s="201">
        <v>2</v>
      </c>
      <c r="AJ52" s="201">
        <v>2</v>
      </c>
      <c r="AK52" s="80"/>
    </row>
    <row r="53" spans="1:37" s="6" customFormat="1" ht="43.5" customHeight="1" thickBot="1">
      <c r="A53" s="183" t="s">
        <v>88</v>
      </c>
      <c r="B53" s="184" t="s">
        <v>89</v>
      </c>
      <c r="C53" s="185"/>
      <c r="D53" s="186">
        <f aca="true" t="shared" si="30" ref="D53:AK53">SUM(D54:D66)</f>
        <v>36</v>
      </c>
      <c r="E53" s="187">
        <f t="shared" si="30"/>
        <v>900</v>
      </c>
      <c r="F53" s="187">
        <f t="shared" si="30"/>
        <v>295</v>
      </c>
      <c r="G53" s="187">
        <f t="shared" si="30"/>
        <v>0</v>
      </c>
      <c r="H53" s="187">
        <f t="shared" si="30"/>
        <v>240</v>
      </c>
      <c r="I53" s="187">
        <f t="shared" si="30"/>
        <v>144</v>
      </c>
      <c r="J53" s="187">
        <f t="shared" si="30"/>
        <v>108</v>
      </c>
      <c r="K53" s="187">
        <f t="shared" si="30"/>
        <v>0</v>
      </c>
      <c r="L53" s="187">
        <f t="shared" si="30"/>
        <v>55</v>
      </c>
      <c r="M53" s="188">
        <f t="shared" si="30"/>
        <v>605</v>
      </c>
      <c r="N53" s="189">
        <f t="shared" si="30"/>
        <v>0</v>
      </c>
      <c r="O53" s="187">
        <f t="shared" si="30"/>
        <v>40</v>
      </c>
      <c r="P53" s="187">
        <f t="shared" si="30"/>
        <v>5</v>
      </c>
      <c r="Q53" s="188">
        <f t="shared" si="30"/>
        <v>105</v>
      </c>
      <c r="R53" s="189">
        <f t="shared" si="30"/>
        <v>0</v>
      </c>
      <c r="S53" s="187">
        <f t="shared" si="30"/>
        <v>100</v>
      </c>
      <c r="T53" s="187">
        <f t="shared" si="30"/>
        <v>15</v>
      </c>
      <c r="U53" s="188">
        <f t="shared" si="30"/>
        <v>235</v>
      </c>
      <c r="V53" s="189">
        <f t="shared" si="30"/>
        <v>0</v>
      </c>
      <c r="W53" s="187">
        <f t="shared" si="30"/>
        <v>48</v>
      </c>
      <c r="X53" s="187">
        <f t="shared" si="30"/>
        <v>25</v>
      </c>
      <c r="Y53" s="188">
        <f t="shared" si="30"/>
        <v>102</v>
      </c>
      <c r="Z53" s="189">
        <f t="shared" si="30"/>
        <v>0</v>
      </c>
      <c r="AA53" s="187">
        <f t="shared" si="30"/>
        <v>52</v>
      </c>
      <c r="AB53" s="187">
        <f t="shared" si="30"/>
        <v>10</v>
      </c>
      <c r="AC53" s="188">
        <f t="shared" si="30"/>
        <v>163</v>
      </c>
      <c r="AD53" s="186">
        <f t="shared" si="30"/>
        <v>6</v>
      </c>
      <c r="AE53" s="190">
        <f t="shared" si="30"/>
        <v>14</v>
      </c>
      <c r="AF53" s="190">
        <f t="shared" si="30"/>
        <v>7</v>
      </c>
      <c r="AG53" s="191">
        <f t="shared" si="30"/>
        <v>9</v>
      </c>
      <c r="AH53" s="224">
        <f t="shared" si="30"/>
        <v>12.760000000000002</v>
      </c>
      <c r="AI53" s="190">
        <f t="shared" si="30"/>
        <v>36</v>
      </c>
      <c r="AJ53" s="190">
        <f t="shared" si="30"/>
        <v>36</v>
      </c>
      <c r="AK53" s="202">
        <f t="shared" si="30"/>
        <v>0</v>
      </c>
    </row>
    <row r="54" spans="1:37" s="5" customFormat="1" ht="36" customHeight="1">
      <c r="A54" s="98" t="s">
        <v>9</v>
      </c>
      <c r="B54" s="105" t="s">
        <v>94</v>
      </c>
      <c r="C54" s="100" t="s">
        <v>121</v>
      </c>
      <c r="D54" s="48">
        <f aca="true" t="shared" si="31" ref="D54:D66">SUM(AD54:AG54)</f>
        <v>4</v>
      </c>
      <c r="E54" s="49">
        <f aca="true" t="shared" si="32" ref="E54:E66">SUM(F54,M54)</f>
        <v>100</v>
      </c>
      <c r="F54" s="49">
        <f aca="true" t="shared" si="33" ref="F54:F66">SUM(G54:H54,L54)</f>
        <v>29</v>
      </c>
      <c r="G54" s="50">
        <f aca="true" t="shared" si="34" ref="G54:G66">SUM(N54+R54+V54+Z54)</f>
        <v>0</v>
      </c>
      <c r="H54" s="51">
        <f aca="true" t="shared" si="35" ref="H54:H66">SUM(O54+S54+W54+AA54)</f>
        <v>24</v>
      </c>
      <c r="I54" s="50">
        <v>24</v>
      </c>
      <c r="J54" s="50"/>
      <c r="K54" s="51"/>
      <c r="L54" s="50">
        <f aca="true" t="shared" si="36" ref="L54:L66">SUM(P54+T54+X54+AB54)</f>
        <v>5</v>
      </c>
      <c r="M54" s="52">
        <f aca="true" t="shared" si="37" ref="M54:M66">SUM(Q54+U54+Y54+AC54)</f>
        <v>71</v>
      </c>
      <c r="N54" s="101"/>
      <c r="O54" s="227">
        <v>24</v>
      </c>
      <c r="P54" s="227">
        <v>5</v>
      </c>
      <c r="Q54" s="228">
        <v>71</v>
      </c>
      <c r="R54" s="101"/>
      <c r="S54" s="72"/>
      <c r="T54" s="72"/>
      <c r="U54" s="74"/>
      <c r="V54" s="101"/>
      <c r="W54" s="72"/>
      <c r="X54" s="72"/>
      <c r="Y54" s="74"/>
      <c r="Z54" s="101"/>
      <c r="AA54" s="72"/>
      <c r="AB54" s="72"/>
      <c r="AC54" s="74"/>
      <c r="AD54" s="102">
        <v>4</v>
      </c>
      <c r="AE54" s="103"/>
      <c r="AF54" s="103"/>
      <c r="AG54" s="104"/>
      <c r="AH54" s="242">
        <v>1</v>
      </c>
      <c r="AI54" s="72">
        <v>4</v>
      </c>
      <c r="AJ54" s="73">
        <f aca="true" t="shared" si="38" ref="AJ54:AJ66">E54/25</f>
        <v>4</v>
      </c>
      <c r="AK54" s="74"/>
    </row>
    <row r="55" spans="1:37" s="5" customFormat="1" ht="36" customHeight="1">
      <c r="A55" s="46" t="s">
        <v>8</v>
      </c>
      <c r="B55" s="105" t="s">
        <v>95</v>
      </c>
      <c r="C55" s="106" t="s">
        <v>120</v>
      </c>
      <c r="D55" s="48">
        <f t="shared" si="31"/>
        <v>4</v>
      </c>
      <c r="E55" s="49">
        <f t="shared" si="32"/>
        <v>100</v>
      </c>
      <c r="F55" s="49">
        <f t="shared" si="33"/>
        <v>24</v>
      </c>
      <c r="G55" s="50">
        <f t="shared" si="34"/>
        <v>0</v>
      </c>
      <c r="H55" s="51">
        <f t="shared" si="35"/>
        <v>24</v>
      </c>
      <c r="I55" s="50">
        <v>24</v>
      </c>
      <c r="J55" s="50"/>
      <c r="K55" s="51"/>
      <c r="L55" s="50">
        <f t="shared" si="36"/>
        <v>0</v>
      </c>
      <c r="M55" s="52">
        <f t="shared" si="37"/>
        <v>76</v>
      </c>
      <c r="N55" s="55"/>
      <c r="O55" s="53"/>
      <c r="P55" s="65"/>
      <c r="Q55" s="66"/>
      <c r="R55" s="55"/>
      <c r="S55" s="53"/>
      <c r="T55" s="53"/>
      <c r="U55" s="54"/>
      <c r="V55" s="55"/>
      <c r="W55" s="53"/>
      <c r="X55" s="53"/>
      <c r="Y55" s="54"/>
      <c r="Z55" s="55"/>
      <c r="AA55" s="218">
        <v>24</v>
      </c>
      <c r="AB55" s="218"/>
      <c r="AC55" s="219">
        <v>76</v>
      </c>
      <c r="AD55" s="56"/>
      <c r="AE55" s="57"/>
      <c r="AF55" s="57"/>
      <c r="AG55" s="58">
        <v>4</v>
      </c>
      <c r="AH55" s="59">
        <f>F55/25</f>
        <v>0.96</v>
      </c>
      <c r="AI55" s="53">
        <v>4</v>
      </c>
      <c r="AJ55" s="60">
        <f t="shared" si="38"/>
        <v>4</v>
      </c>
      <c r="AK55" s="54"/>
    </row>
    <row r="56" spans="1:37" s="5" customFormat="1" ht="36" customHeight="1">
      <c r="A56" s="46" t="s">
        <v>7</v>
      </c>
      <c r="B56" s="107" t="s">
        <v>96</v>
      </c>
      <c r="C56" s="106" t="s">
        <v>119</v>
      </c>
      <c r="D56" s="48">
        <f t="shared" si="31"/>
        <v>2</v>
      </c>
      <c r="E56" s="49">
        <f t="shared" si="32"/>
        <v>50</v>
      </c>
      <c r="F56" s="49">
        <f t="shared" si="33"/>
        <v>34</v>
      </c>
      <c r="G56" s="50">
        <f t="shared" si="34"/>
        <v>0</v>
      </c>
      <c r="H56" s="51">
        <f t="shared" si="35"/>
        <v>24</v>
      </c>
      <c r="I56" s="222"/>
      <c r="J56" s="50">
        <v>24</v>
      </c>
      <c r="K56" s="51"/>
      <c r="L56" s="50">
        <f t="shared" si="36"/>
        <v>10</v>
      </c>
      <c r="M56" s="52">
        <f t="shared" si="37"/>
        <v>16</v>
      </c>
      <c r="N56" s="55"/>
      <c r="O56" s="53"/>
      <c r="P56" s="65"/>
      <c r="Q56" s="66"/>
      <c r="R56" s="55"/>
      <c r="S56" s="53"/>
      <c r="T56" s="53"/>
      <c r="U56" s="54"/>
      <c r="V56" s="55"/>
      <c r="W56" s="53">
        <v>24</v>
      </c>
      <c r="X56" s="218">
        <v>10</v>
      </c>
      <c r="Y56" s="219">
        <v>16</v>
      </c>
      <c r="Z56" s="55"/>
      <c r="AA56" s="53"/>
      <c r="AB56" s="53"/>
      <c r="AC56" s="54"/>
      <c r="AD56" s="56"/>
      <c r="AE56" s="57"/>
      <c r="AF56" s="57">
        <v>2</v>
      </c>
      <c r="AG56" s="58"/>
      <c r="AH56" s="238">
        <f>F56/25</f>
        <v>1.36</v>
      </c>
      <c r="AI56" s="53">
        <v>2</v>
      </c>
      <c r="AJ56" s="60">
        <f t="shared" si="38"/>
        <v>2</v>
      </c>
      <c r="AK56" s="54"/>
    </row>
    <row r="57" spans="1:37" s="5" customFormat="1" ht="36" customHeight="1">
      <c r="A57" s="46" t="s">
        <v>6</v>
      </c>
      <c r="B57" s="105" t="s">
        <v>97</v>
      </c>
      <c r="C57" s="106" t="s">
        <v>119</v>
      </c>
      <c r="D57" s="48">
        <f t="shared" si="31"/>
        <v>3</v>
      </c>
      <c r="E57" s="49">
        <f t="shared" si="32"/>
        <v>75</v>
      </c>
      <c r="F57" s="49">
        <f t="shared" si="33"/>
        <v>16</v>
      </c>
      <c r="G57" s="50">
        <f t="shared" si="34"/>
        <v>0</v>
      </c>
      <c r="H57" s="51">
        <f t="shared" si="35"/>
        <v>16</v>
      </c>
      <c r="I57" s="50">
        <v>8</v>
      </c>
      <c r="J57" s="50">
        <v>16</v>
      </c>
      <c r="K57" s="51"/>
      <c r="L57" s="50">
        <f t="shared" si="36"/>
        <v>0</v>
      </c>
      <c r="M57" s="52">
        <f t="shared" si="37"/>
        <v>59</v>
      </c>
      <c r="N57" s="55"/>
      <c r="O57" s="53"/>
      <c r="P57" s="65"/>
      <c r="Q57" s="66"/>
      <c r="R57" s="55"/>
      <c r="S57" s="53"/>
      <c r="T57" s="53"/>
      <c r="U57" s="54"/>
      <c r="V57" s="55"/>
      <c r="W57" s="53"/>
      <c r="X57" s="53"/>
      <c r="Y57" s="54"/>
      <c r="Z57" s="55"/>
      <c r="AA57" s="218">
        <v>16</v>
      </c>
      <c r="AB57" s="218"/>
      <c r="AC57" s="219">
        <v>59</v>
      </c>
      <c r="AD57" s="56"/>
      <c r="AE57" s="57"/>
      <c r="AF57" s="57"/>
      <c r="AG57" s="58">
        <v>3</v>
      </c>
      <c r="AH57" s="59">
        <f>F57/25</f>
        <v>0.64</v>
      </c>
      <c r="AI57" s="53">
        <v>3</v>
      </c>
      <c r="AJ57" s="60">
        <f t="shared" si="38"/>
        <v>3</v>
      </c>
      <c r="AK57" s="54"/>
    </row>
    <row r="58" spans="1:37" s="5" customFormat="1" ht="36" customHeight="1">
      <c r="A58" s="46" t="s">
        <v>5</v>
      </c>
      <c r="B58" s="105" t="s">
        <v>98</v>
      </c>
      <c r="C58" s="106" t="s">
        <v>119</v>
      </c>
      <c r="D58" s="48">
        <f t="shared" si="31"/>
        <v>2</v>
      </c>
      <c r="E58" s="49">
        <f t="shared" si="32"/>
        <v>50</v>
      </c>
      <c r="F58" s="49">
        <f t="shared" si="33"/>
        <v>22</v>
      </c>
      <c r="G58" s="50">
        <f t="shared" si="34"/>
        <v>0</v>
      </c>
      <c r="H58" s="51">
        <f t="shared" si="35"/>
        <v>12</v>
      </c>
      <c r="I58" s="216"/>
      <c r="J58" s="50">
        <v>12</v>
      </c>
      <c r="K58" s="51"/>
      <c r="L58" s="50">
        <f t="shared" si="36"/>
        <v>10</v>
      </c>
      <c r="M58" s="52">
        <f t="shared" si="37"/>
        <v>28</v>
      </c>
      <c r="N58" s="55"/>
      <c r="O58" s="53"/>
      <c r="P58" s="65"/>
      <c r="Q58" s="66"/>
      <c r="R58" s="55"/>
      <c r="S58" s="53"/>
      <c r="T58" s="53"/>
      <c r="U58" s="54"/>
      <c r="V58" s="55"/>
      <c r="W58" s="53"/>
      <c r="X58" s="53"/>
      <c r="Y58" s="54"/>
      <c r="Z58" s="55"/>
      <c r="AA58" s="218">
        <v>12</v>
      </c>
      <c r="AB58" s="218">
        <v>10</v>
      </c>
      <c r="AC58" s="219">
        <v>28</v>
      </c>
      <c r="AD58" s="56"/>
      <c r="AE58" s="57"/>
      <c r="AF58" s="57"/>
      <c r="AG58" s="58">
        <v>2</v>
      </c>
      <c r="AH58" s="238">
        <v>2</v>
      </c>
      <c r="AI58" s="53">
        <v>2</v>
      </c>
      <c r="AJ58" s="60">
        <f t="shared" si="38"/>
        <v>2</v>
      </c>
      <c r="AK58" s="54"/>
    </row>
    <row r="59" spans="1:37" s="5" customFormat="1" ht="36" customHeight="1">
      <c r="A59" s="46" t="s">
        <v>4</v>
      </c>
      <c r="B59" s="105" t="s">
        <v>99</v>
      </c>
      <c r="C59" s="106" t="s">
        <v>119</v>
      </c>
      <c r="D59" s="48">
        <f t="shared" si="31"/>
        <v>2</v>
      </c>
      <c r="E59" s="49">
        <f t="shared" si="32"/>
        <v>50</v>
      </c>
      <c r="F59" s="49">
        <f t="shared" si="33"/>
        <v>16</v>
      </c>
      <c r="G59" s="50">
        <f t="shared" si="34"/>
        <v>0</v>
      </c>
      <c r="H59" s="51">
        <f t="shared" si="35"/>
        <v>16</v>
      </c>
      <c r="I59" s="50">
        <v>8</v>
      </c>
      <c r="J59" s="214">
        <v>8</v>
      </c>
      <c r="K59" s="51"/>
      <c r="L59" s="50">
        <f t="shared" si="36"/>
        <v>0</v>
      </c>
      <c r="M59" s="52">
        <f t="shared" si="37"/>
        <v>34</v>
      </c>
      <c r="N59" s="55"/>
      <c r="O59" s="53"/>
      <c r="P59" s="65"/>
      <c r="Q59" s="66"/>
      <c r="R59" s="55"/>
      <c r="S59" s="218">
        <v>16</v>
      </c>
      <c r="T59" s="53"/>
      <c r="U59" s="219">
        <v>34</v>
      </c>
      <c r="V59" s="55"/>
      <c r="W59" s="53"/>
      <c r="X59" s="53"/>
      <c r="Y59" s="54"/>
      <c r="Z59" s="55"/>
      <c r="AA59" s="53"/>
      <c r="AB59" s="53"/>
      <c r="AC59" s="54"/>
      <c r="AD59" s="56"/>
      <c r="AE59" s="57">
        <v>2</v>
      </c>
      <c r="AF59" s="57"/>
      <c r="AG59" s="58"/>
      <c r="AH59" s="59">
        <f aca="true" t="shared" si="39" ref="AH59:AH66">F59/25</f>
        <v>0.64</v>
      </c>
      <c r="AI59" s="53">
        <v>2</v>
      </c>
      <c r="AJ59" s="60">
        <f t="shared" si="38"/>
        <v>2</v>
      </c>
      <c r="AK59" s="54"/>
    </row>
    <row r="60" spans="1:37" s="5" customFormat="1" ht="36" customHeight="1">
      <c r="A60" s="46" t="s">
        <v>14</v>
      </c>
      <c r="B60" s="107" t="s">
        <v>100</v>
      </c>
      <c r="C60" s="106" t="s">
        <v>119</v>
      </c>
      <c r="D60" s="48">
        <f t="shared" si="31"/>
        <v>2</v>
      </c>
      <c r="E60" s="49">
        <f t="shared" si="32"/>
        <v>50</v>
      </c>
      <c r="F60" s="49">
        <f t="shared" si="33"/>
        <v>17</v>
      </c>
      <c r="G60" s="50">
        <f t="shared" si="34"/>
        <v>0</v>
      </c>
      <c r="H60" s="51">
        <f t="shared" si="35"/>
        <v>12</v>
      </c>
      <c r="I60" s="50"/>
      <c r="J60" s="50">
        <v>12</v>
      </c>
      <c r="K60" s="51"/>
      <c r="L60" s="50">
        <f t="shared" si="36"/>
        <v>5</v>
      </c>
      <c r="M60" s="52">
        <f t="shared" si="37"/>
        <v>33</v>
      </c>
      <c r="N60" s="55"/>
      <c r="O60" s="53"/>
      <c r="P60" s="65"/>
      <c r="Q60" s="66"/>
      <c r="R60" s="55"/>
      <c r="S60" s="218">
        <v>12</v>
      </c>
      <c r="T60" s="218">
        <v>5</v>
      </c>
      <c r="U60" s="219">
        <v>33</v>
      </c>
      <c r="V60" s="55"/>
      <c r="W60" s="53"/>
      <c r="X60" s="53"/>
      <c r="Y60" s="54"/>
      <c r="Z60" s="55"/>
      <c r="AA60" s="53"/>
      <c r="AB60" s="53"/>
      <c r="AC60" s="54"/>
      <c r="AD60" s="56"/>
      <c r="AE60" s="57">
        <v>2</v>
      </c>
      <c r="AF60" s="57"/>
      <c r="AG60" s="58"/>
      <c r="AH60" s="59">
        <f t="shared" si="39"/>
        <v>0.68</v>
      </c>
      <c r="AI60" s="53">
        <v>2</v>
      </c>
      <c r="AJ60" s="60">
        <f t="shared" si="38"/>
        <v>2</v>
      </c>
      <c r="AK60" s="54"/>
    </row>
    <row r="61" spans="1:37" s="5" customFormat="1" ht="36" customHeight="1">
      <c r="A61" s="46" t="s">
        <v>15</v>
      </c>
      <c r="B61" s="105" t="s">
        <v>101</v>
      </c>
      <c r="C61" s="106" t="s">
        <v>119</v>
      </c>
      <c r="D61" s="48">
        <f t="shared" si="31"/>
        <v>2</v>
      </c>
      <c r="E61" s="49">
        <f t="shared" si="32"/>
        <v>50</v>
      </c>
      <c r="F61" s="49">
        <f t="shared" si="33"/>
        <v>16</v>
      </c>
      <c r="G61" s="50">
        <f t="shared" si="34"/>
        <v>0</v>
      </c>
      <c r="H61" s="51">
        <f t="shared" si="35"/>
        <v>16</v>
      </c>
      <c r="I61" s="214">
        <v>16</v>
      </c>
      <c r="J61" s="50"/>
      <c r="K61" s="51"/>
      <c r="L61" s="50">
        <f t="shared" si="36"/>
        <v>0</v>
      </c>
      <c r="M61" s="52">
        <f t="shared" si="37"/>
        <v>34</v>
      </c>
      <c r="N61" s="55"/>
      <c r="O61" s="218">
        <v>16</v>
      </c>
      <c r="P61" s="65"/>
      <c r="Q61" s="226">
        <v>34</v>
      </c>
      <c r="R61" s="55"/>
      <c r="S61" s="53"/>
      <c r="T61" s="53"/>
      <c r="U61" s="54"/>
      <c r="V61" s="55"/>
      <c r="W61" s="53"/>
      <c r="X61" s="53"/>
      <c r="Y61" s="54"/>
      <c r="Z61" s="55"/>
      <c r="AA61" s="53"/>
      <c r="AB61" s="53"/>
      <c r="AC61" s="54"/>
      <c r="AD61" s="56">
        <v>2</v>
      </c>
      <c r="AE61" s="57"/>
      <c r="AF61" s="57"/>
      <c r="AG61" s="58"/>
      <c r="AH61" s="59">
        <f t="shared" si="39"/>
        <v>0.64</v>
      </c>
      <c r="AI61" s="53">
        <v>2</v>
      </c>
      <c r="AJ61" s="60">
        <f t="shared" si="38"/>
        <v>2</v>
      </c>
      <c r="AK61" s="54"/>
    </row>
    <row r="62" spans="1:37" s="5" customFormat="1" ht="36" customHeight="1">
      <c r="A62" s="46" t="s">
        <v>16</v>
      </c>
      <c r="B62" s="105" t="s">
        <v>102</v>
      </c>
      <c r="C62" s="106" t="s">
        <v>123</v>
      </c>
      <c r="D62" s="48">
        <f t="shared" si="31"/>
        <v>2</v>
      </c>
      <c r="E62" s="49">
        <f t="shared" si="32"/>
        <v>50</v>
      </c>
      <c r="F62" s="49">
        <f t="shared" si="33"/>
        <v>20</v>
      </c>
      <c r="G62" s="50">
        <f t="shared" si="34"/>
        <v>0</v>
      </c>
      <c r="H62" s="51">
        <f t="shared" si="35"/>
        <v>20</v>
      </c>
      <c r="I62" s="50">
        <v>24</v>
      </c>
      <c r="J62" s="222"/>
      <c r="K62" s="51"/>
      <c r="L62" s="50">
        <f t="shared" si="36"/>
        <v>0</v>
      </c>
      <c r="M62" s="52">
        <f t="shared" si="37"/>
        <v>30</v>
      </c>
      <c r="N62" s="55"/>
      <c r="O62" s="53"/>
      <c r="P62" s="65"/>
      <c r="Q62" s="66"/>
      <c r="R62" s="55"/>
      <c r="S62" s="218">
        <v>20</v>
      </c>
      <c r="T62" s="53"/>
      <c r="U62" s="219">
        <v>30</v>
      </c>
      <c r="V62" s="55"/>
      <c r="W62" s="53"/>
      <c r="X62" s="53"/>
      <c r="Y62" s="54"/>
      <c r="Z62" s="55"/>
      <c r="AA62" s="53"/>
      <c r="AB62" s="53"/>
      <c r="AC62" s="54"/>
      <c r="AD62" s="56"/>
      <c r="AE62" s="57">
        <v>2</v>
      </c>
      <c r="AF62" s="57"/>
      <c r="AG62" s="58"/>
      <c r="AH62" s="59">
        <f t="shared" si="39"/>
        <v>0.8</v>
      </c>
      <c r="AI62" s="53">
        <v>2</v>
      </c>
      <c r="AJ62" s="60">
        <f t="shared" si="38"/>
        <v>2</v>
      </c>
      <c r="AK62" s="54"/>
    </row>
    <row r="63" spans="1:37" s="5" customFormat="1" ht="36" customHeight="1">
      <c r="A63" s="46" t="s">
        <v>17</v>
      </c>
      <c r="B63" s="105" t="s">
        <v>105</v>
      </c>
      <c r="C63" s="106" t="s">
        <v>123</v>
      </c>
      <c r="D63" s="48">
        <f t="shared" si="31"/>
        <v>5</v>
      </c>
      <c r="E63" s="49">
        <f t="shared" si="32"/>
        <v>125</v>
      </c>
      <c r="F63" s="49">
        <f t="shared" si="33"/>
        <v>29</v>
      </c>
      <c r="G63" s="50">
        <f t="shared" si="34"/>
        <v>0</v>
      </c>
      <c r="H63" s="51">
        <f t="shared" si="35"/>
        <v>24</v>
      </c>
      <c r="I63" s="222"/>
      <c r="J63" s="50">
        <v>24</v>
      </c>
      <c r="K63" s="51"/>
      <c r="L63" s="50">
        <f t="shared" si="36"/>
        <v>5</v>
      </c>
      <c r="M63" s="52">
        <f t="shared" si="37"/>
        <v>96</v>
      </c>
      <c r="N63" s="55"/>
      <c r="O63" s="53"/>
      <c r="P63" s="65"/>
      <c r="Q63" s="66"/>
      <c r="R63" s="55"/>
      <c r="S63" s="218">
        <v>24</v>
      </c>
      <c r="T63" s="218">
        <v>5</v>
      </c>
      <c r="U63" s="219">
        <v>96</v>
      </c>
      <c r="V63" s="55"/>
      <c r="W63" s="53"/>
      <c r="X63" s="53"/>
      <c r="Y63" s="54"/>
      <c r="Z63" s="55"/>
      <c r="AA63" s="53"/>
      <c r="AB63" s="53"/>
      <c r="AC63" s="54"/>
      <c r="AD63" s="56"/>
      <c r="AE63" s="57">
        <v>5</v>
      </c>
      <c r="AF63" s="57"/>
      <c r="AG63" s="58"/>
      <c r="AH63" s="59">
        <f t="shared" si="39"/>
        <v>1.16</v>
      </c>
      <c r="AI63" s="53">
        <v>5</v>
      </c>
      <c r="AJ63" s="60">
        <f t="shared" si="38"/>
        <v>5</v>
      </c>
      <c r="AK63" s="54"/>
    </row>
    <row r="64" spans="1:37" s="5" customFormat="1" ht="36" customHeight="1">
      <c r="A64" s="46" t="s">
        <v>18</v>
      </c>
      <c r="B64" s="105" t="s">
        <v>106</v>
      </c>
      <c r="C64" s="106" t="s">
        <v>122</v>
      </c>
      <c r="D64" s="48">
        <f t="shared" si="31"/>
        <v>5</v>
      </c>
      <c r="E64" s="49">
        <f t="shared" si="32"/>
        <v>125</v>
      </c>
      <c r="F64" s="49">
        <f t="shared" si="33"/>
        <v>39</v>
      </c>
      <c r="G64" s="50">
        <f t="shared" si="34"/>
        <v>0</v>
      </c>
      <c r="H64" s="51">
        <f t="shared" si="35"/>
        <v>24</v>
      </c>
      <c r="I64" s="50">
        <v>12</v>
      </c>
      <c r="J64" s="50">
        <v>12</v>
      </c>
      <c r="K64" s="51"/>
      <c r="L64" s="50">
        <f t="shared" si="36"/>
        <v>15</v>
      </c>
      <c r="M64" s="52">
        <f t="shared" si="37"/>
        <v>86</v>
      </c>
      <c r="N64" s="55"/>
      <c r="O64" s="53"/>
      <c r="P64" s="65"/>
      <c r="Q64" s="66"/>
      <c r="R64" s="55"/>
      <c r="S64" s="53"/>
      <c r="T64" s="53"/>
      <c r="U64" s="54"/>
      <c r="V64" s="55"/>
      <c r="W64" s="218">
        <v>24</v>
      </c>
      <c r="X64" s="218">
        <v>15</v>
      </c>
      <c r="Y64" s="219">
        <v>86</v>
      </c>
      <c r="Z64" s="55"/>
      <c r="AA64" s="53"/>
      <c r="AB64" s="53"/>
      <c r="AC64" s="54"/>
      <c r="AD64" s="56"/>
      <c r="AE64" s="57"/>
      <c r="AF64" s="57">
        <v>5</v>
      </c>
      <c r="AG64" s="58"/>
      <c r="AH64" s="59">
        <f t="shared" si="39"/>
        <v>1.56</v>
      </c>
      <c r="AI64" s="53">
        <v>5</v>
      </c>
      <c r="AJ64" s="60">
        <f t="shared" si="38"/>
        <v>5</v>
      </c>
      <c r="AK64" s="54"/>
    </row>
    <row r="65" spans="1:37" s="5" customFormat="1" ht="36" customHeight="1">
      <c r="A65" s="46" t="s">
        <v>44</v>
      </c>
      <c r="B65" s="105" t="s">
        <v>103</v>
      </c>
      <c r="C65" s="106" t="s">
        <v>119</v>
      </c>
      <c r="D65" s="48">
        <f t="shared" si="31"/>
        <v>1</v>
      </c>
      <c r="E65" s="49">
        <f t="shared" si="32"/>
        <v>25</v>
      </c>
      <c r="F65" s="49">
        <f t="shared" si="33"/>
        <v>17</v>
      </c>
      <c r="G65" s="50">
        <f t="shared" si="34"/>
        <v>0</v>
      </c>
      <c r="H65" s="51">
        <f t="shared" si="35"/>
        <v>12</v>
      </c>
      <c r="I65" s="50">
        <v>12</v>
      </c>
      <c r="J65" s="222"/>
      <c r="K65" s="51"/>
      <c r="L65" s="50">
        <f t="shared" si="36"/>
        <v>5</v>
      </c>
      <c r="M65" s="52">
        <f t="shared" si="37"/>
        <v>8</v>
      </c>
      <c r="N65" s="55"/>
      <c r="O65" s="53"/>
      <c r="P65" s="65"/>
      <c r="Q65" s="66"/>
      <c r="R65" s="55"/>
      <c r="S65" s="218">
        <v>12</v>
      </c>
      <c r="T65" s="218">
        <v>5</v>
      </c>
      <c r="U65" s="219">
        <v>8</v>
      </c>
      <c r="V65" s="55"/>
      <c r="W65" s="53"/>
      <c r="X65" s="53"/>
      <c r="Y65" s="54"/>
      <c r="Z65" s="55"/>
      <c r="AA65" s="53"/>
      <c r="AB65" s="53"/>
      <c r="AC65" s="54"/>
      <c r="AD65" s="56"/>
      <c r="AE65" s="233">
        <v>1</v>
      </c>
      <c r="AF65" s="233"/>
      <c r="AG65" s="236"/>
      <c r="AH65" s="238">
        <f t="shared" si="39"/>
        <v>0.68</v>
      </c>
      <c r="AI65" s="218">
        <v>1</v>
      </c>
      <c r="AJ65" s="241">
        <f t="shared" si="38"/>
        <v>1</v>
      </c>
      <c r="AK65" s="54"/>
    </row>
    <row r="66" spans="1:37" s="5" customFormat="1" ht="36" customHeight="1" thickBot="1">
      <c r="A66" s="108" t="s">
        <v>59</v>
      </c>
      <c r="B66" s="105" t="s">
        <v>104</v>
      </c>
      <c r="C66" s="109" t="s">
        <v>119</v>
      </c>
      <c r="D66" s="48">
        <f t="shared" si="31"/>
        <v>2</v>
      </c>
      <c r="E66" s="49">
        <f t="shared" si="32"/>
        <v>50</v>
      </c>
      <c r="F66" s="49">
        <f t="shared" si="33"/>
        <v>16</v>
      </c>
      <c r="G66" s="50">
        <f t="shared" si="34"/>
        <v>0</v>
      </c>
      <c r="H66" s="51">
        <f t="shared" si="35"/>
        <v>16</v>
      </c>
      <c r="I66" s="50">
        <v>16</v>
      </c>
      <c r="J66" s="222"/>
      <c r="K66" s="51"/>
      <c r="L66" s="50">
        <f t="shared" si="36"/>
        <v>0</v>
      </c>
      <c r="M66" s="52">
        <f t="shared" si="37"/>
        <v>34</v>
      </c>
      <c r="N66" s="111"/>
      <c r="O66" s="86"/>
      <c r="P66" s="110"/>
      <c r="Q66" s="170"/>
      <c r="R66" s="111"/>
      <c r="S66" s="342">
        <v>16</v>
      </c>
      <c r="T66" s="342"/>
      <c r="U66" s="343">
        <v>34</v>
      </c>
      <c r="V66" s="111"/>
      <c r="W66" s="86"/>
      <c r="X66" s="86"/>
      <c r="Y66" s="91"/>
      <c r="Z66" s="111"/>
      <c r="AA66" s="86"/>
      <c r="AB66" s="86"/>
      <c r="AC66" s="91"/>
      <c r="AD66" s="112"/>
      <c r="AE66" s="113">
        <v>2</v>
      </c>
      <c r="AF66" s="113"/>
      <c r="AG66" s="114"/>
      <c r="AH66" s="85">
        <f t="shared" si="39"/>
        <v>0.64</v>
      </c>
      <c r="AI66" s="86">
        <v>2</v>
      </c>
      <c r="AJ66" s="87">
        <f t="shared" si="38"/>
        <v>2</v>
      </c>
      <c r="AK66" s="91"/>
    </row>
    <row r="67" spans="1:37" s="6" customFormat="1" ht="43.5" customHeight="1" thickBot="1">
      <c r="A67" s="183" t="s">
        <v>92</v>
      </c>
      <c r="B67" s="184" t="s">
        <v>91</v>
      </c>
      <c r="C67" s="185"/>
      <c r="D67" s="186">
        <f aca="true" t="shared" si="40" ref="D67:AK67">SUM(D68:D70)</f>
        <v>7</v>
      </c>
      <c r="E67" s="187">
        <f t="shared" si="40"/>
        <v>210</v>
      </c>
      <c r="F67" s="187">
        <f t="shared" si="40"/>
        <v>0</v>
      </c>
      <c r="G67" s="187">
        <f t="shared" si="40"/>
        <v>0</v>
      </c>
      <c r="H67" s="187">
        <f t="shared" si="40"/>
        <v>0</v>
      </c>
      <c r="I67" s="187">
        <f t="shared" si="40"/>
        <v>0</v>
      </c>
      <c r="J67" s="187">
        <f t="shared" si="40"/>
        <v>0</v>
      </c>
      <c r="K67" s="187">
        <f t="shared" si="40"/>
        <v>0</v>
      </c>
      <c r="L67" s="187">
        <f t="shared" si="40"/>
        <v>0</v>
      </c>
      <c r="M67" s="188">
        <f t="shared" si="40"/>
        <v>210</v>
      </c>
      <c r="N67" s="189">
        <f t="shared" si="40"/>
        <v>0</v>
      </c>
      <c r="O67" s="187">
        <f t="shared" si="40"/>
        <v>0</v>
      </c>
      <c r="P67" s="187">
        <f t="shared" si="40"/>
        <v>0</v>
      </c>
      <c r="Q67" s="188">
        <f t="shared" si="40"/>
        <v>0</v>
      </c>
      <c r="R67" s="189">
        <f t="shared" si="40"/>
        <v>0</v>
      </c>
      <c r="S67" s="187">
        <f t="shared" si="40"/>
        <v>0</v>
      </c>
      <c r="T67" s="187">
        <f t="shared" si="40"/>
        <v>0</v>
      </c>
      <c r="U67" s="188">
        <f t="shared" si="40"/>
        <v>0</v>
      </c>
      <c r="V67" s="189">
        <f t="shared" si="40"/>
        <v>0</v>
      </c>
      <c r="W67" s="187">
        <f t="shared" si="40"/>
        <v>0</v>
      </c>
      <c r="X67" s="187">
        <f t="shared" si="40"/>
        <v>0</v>
      </c>
      <c r="Y67" s="188">
        <f t="shared" si="40"/>
        <v>90</v>
      </c>
      <c r="Z67" s="189">
        <f t="shared" si="40"/>
        <v>0</v>
      </c>
      <c r="AA67" s="187">
        <f t="shared" si="40"/>
        <v>0</v>
      </c>
      <c r="AB67" s="187">
        <f t="shared" si="40"/>
        <v>0</v>
      </c>
      <c r="AC67" s="188">
        <f t="shared" si="40"/>
        <v>120</v>
      </c>
      <c r="AD67" s="186">
        <f t="shared" si="40"/>
        <v>0</v>
      </c>
      <c r="AE67" s="190">
        <f t="shared" si="40"/>
        <v>0</v>
      </c>
      <c r="AF67" s="190">
        <f t="shared" si="40"/>
        <v>3</v>
      </c>
      <c r="AG67" s="191">
        <f t="shared" si="40"/>
        <v>4</v>
      </c>
      <c r="AH67" s="203">
        <f t="shared" si="40"/>
        <v>0</v>
      </c>
      <c r="AI67" s="212">
        <f t="shared" si="40"/>
        <v>7</v>
      </c>
      <c r="AJ67" s="212">
        <f t="shared" si="40"/>
        <v>7</v>
      </c>
      <c r="AK67" s="212">
        <f t="shared" si="40"/>
        <v>0</v>
      </c>
    </row>
    <row r="68" spans="1:37" s="5" customFormat="1" ht="36" customHeight="1">
      <c r="A68" s="98" t="s">
        <v>9</v>
      </c>
      <c r="B68" s="105" t="s">
        <v>111</v>
      </c>
      <c r="C68" s="100" t="s">
        <v>119</v>
      </c>
      <c r="D68" s="48">
        <f>SUM(AD68:AG68)</f>
        <v>1</v>
      </c>
      <c r="E68" s="49">
        <f>SUM(F68,M68)</f>
        <v>30</v>
      </c>
      <c r="F68" s="49">
        <f>SUM(G68:H68,L68)</f>
        <v>0</v>
      </c>
      <c r="G68" s="50">
        <f aca="true" t="shared" si="41" ref="G68:H70">SUM(N68+R68+V68+Z68)</f>
        <v>0</v>
      </c>
      <c r="H68" s="51">
        <f t="shared" si="41"/>
        <v>0</v>
      </c>
      <c r="I68" s="51"/>
      <c r="J68" s="51"/>
      <c r="K68" s="51"/>
      <c r="L68" s="50">
        <f aca="true" t="shared" si="42" ref="L68:M70">SUM(P68+T68+X68+AB68)</f>
        <v>0</v>
      </c>
      <c r="M68" s="52">
        <f t="shared" si="42"/>
        <v>30</v>
      </c>
      <c r="N68" s="101"/>
      <c r="O68" s="72"/>
      <c r="P68" s="72"/>
      <c r="Q68" s="74"/>
      <c r="R68" s="101"/>
      <c r="S68" s="72"/>
      <c r="T68" s="72"/>
      <c r="U68" s="74"/>
      <c r="V68" s="101"/>
      <c r="W68" s="72"/>
      <c r="X68" s="72"/>
      <c r="Y68" s="74">
        <v>30</v>
      </c>
      <c r="Z68" s="101"/>
      <c r="AA68" s="72"/>
      <c r="AB68" s="72"/>
      <c r="AC68" s="74"/>
      <c r="AD68" s="102"/>
      <c r="AE68" s="103"/>
      <c r="AF68" s="103">
        <v>1</v>
      </c>
      <c r="AG68" s="104"/>
      <c r="AH68" s="71">
        <f>F68/25</f>
        <v>0</v>
      </c>
      <c r="AI68" s="73">
        <v>1</v>
      </c>
      <c r="AJ68" s="73">
        <v>1</v>
      </c>
      <c r="AK68" s="74"/>
    </row>
    <row r="69" spans="1:37" s="5" customFormat="1" ht="34.5" customHeight="1">
      <c r="A69" s="46" t="s">
        <v>8</v>
      </c>
      <c r="B69" s="107" t="s">
        <v>93</v>
      </c>
      <c r="C69" s="106" t="s">
        <v>119</v>
      </c>
      <c r="D69" s="48">
        <f>SUM(AD69:AG69)</f>
        <v>4</v>
      </c>
      <c r="E69" s="49">
        <f>SUM(F69,M69)</f>
        <v>120</v>
      </c>
      <c r="F69" s="49">
        <f>SUM(G69:H69,L69)</f>
        <v>0</v>
      </c>
      <c r="G69" s="50">
        <f t="shared" si="41"/>
        <v>0</v>
      </c>
      <c r="H69" s="51">
        <f t="shared" si="41"/>
        <v>0</v>
      </c>
      <c r="I69" s="51"/>
      <c r="J69" s="51"/>
      <c r="K69" s="51"/>
      <c r="L69" s="50">
        <f t="shared" si="42"/>
        <v>0</v>
      </c>
      <c r="M69" s="52">
        <f t="shared" si="42"/>
        <v>120</v>
      </c>
      <c r="N69" s="55"/>
      <c r="O69" s="53"/>
      <c r="P69" s="65"/>
      <c r="Q69" s="66"/>
      <c r="R69" s="55"/>
      <c r="S69" s="53"/>
      <c r="T69" s="53"/>
      <c r="U69" s="54"/>
      <c r="V69" s="55"/>
      <c r="W69" s="53"/>
      <c r="X69" s="53"/>
      <c r="Y69" s="54">
        <v>60</v>
      </c>
      <c r="Z69" s="55"/>
      <c r="AA69" s="53"/>
      <c r="AB69" s="53"/>
      <c r="AC69" s="54">
        <v>60</v>
      </c>
      <c r="AD69" s="56"/>
      <c r="AE69" s="57"/>
      <c r="AF69" s="57">
        <v>2</v>
      </c>
      <c r="AG69" s="58">
        <v>2</v>
      </c>
      <c r="AH69" s="59">
        <f>F69/25</f>
        <v>0</v>
      </c>
      <c r="AI69" s="60">
        <v>4</v>
      </c>
      <c r="AJ69" s="60">
        <v>4</v>
      </c>
      <c r="AK69" s="54"/>
    </row>
    <row r="70" spans="1:37" s="5" customFormat="1" ht="36" customHeight="1" thickBot="1">
      <c r="A70" s="46" t="s">
        <v>7</v>
      </c>
      <c r="B70" s="105" t="s">
        <v>112</v>
      </c>
      <c r="C70" s="106" t="s">
        <v>119</v>
      </c>
      <c r="D70" s="48">
        <f>SUM(AD70:AG70)</f>
        <v>2</v>
      </c>
      <c r="E70" s="49">
        <f>SUM(F70,M70)</f>
        <v>60</v>
      </c>
      <c r="F70" s="49">
        <f>SUM(G70:H70,L70)</f>
        <v>0</v>
      </c>
      <c r="G70" s="50">
        <f t="shared" si="41"/>
        <v>0</v>
      </c>
      <c r="H70" s="51">
        <f t="shared" si="41"/>
        <v>0</v>
      </c>
      <c r="I70" s="51"/>
      <c r="J70" s="51"/>
      <c r="K70" s="51"/>
      <c r="L70" s="50">
        <f t="shared" si="42"/>
        <v>0</v>
      </c>
      <c r="M70" s="52">
        <f t="shared" si="42"/>
        <v>60</v>
      </c>
      <c r="N70" s="55"/>
      <c r="O70" s="53"/>
      <c r="P70" s="65"/>
      <c r="Q70" s="66"/>
      <c r="R70" s="55"/>
      <c r="S70" s="53"/>
      <c r="T70" s="53"/>
      <c r="U70" s="54"/>
      <c r="V70" s="55"/>
      <c r="W70" s="53"/>
      <c r="X70" s="53"/>
      <c r="Y70" s="54"/>
      <c r="Z70" s="55"/>
      <c r="AA70" s="53"/>
      <c r="AB70" s="53"/>
      <c r="AC70" s="54">
        <v>60</v>
      </c>
      <c r="AD70" s="56"/>
      <c r="AE70" s="57"/>
      <c r="AF70" s="57"/>
      <c r="AG70" s="58">
        <v>2</v>
      </c>
      <c r="AH70" s="200">
        <f>F70/25</f>
        <v>0</v>
      </c>
      <c r="AI70" s="201">
        <v>2</v>
      </c>
      <c r="AJ70" s="201">
        <v>2</v>
      </c>
      <c r="AK70" s="80"/>
    </row>
    <row r="71" spans="1:37" s="7" customFormat="1" ht="43.5" customHeight="1" thickBot="1">
      <c r="A71" s="141" t="s">
        <v>90</v>
      </c>
      <c r="B71" s="142" t="s">
        <v>75</v>
      </c>
      <c r="C71" s="157"/>
      <c r="D71" s="158">
        <f aca="true" t="shared" si="43" ref="D71:AK71">SUM(D72)</f>
        <v>8</v>
      </c>
      <c r="E71" s="160">
        <f t="shared" si="43"/>
        <v>240</v>
      </c>
      <c r="F71" s="160">
        <f t="shared" si="43"/>
        <v>0</v>
      </c>
      <c r="G71" s="160">
        <f t="shared" si="43"/>
        <v>0</v>
      </c>
      <c r="H71" s="160">
        <f t="shared" si="43"/>
        <v>0</v>
      </c>
      <c r="I71" s="160">
        <f t="shared" si="43"/>
        <v>0</v>
      </c>
      <c r="J71" s="160">
        <f t="shared" si="43"/>
        <v>0</v>
      </c>
      <c r="K71" s="160">
        <f t="shared" si="43"/>
        <v>0</v>
      </c>
      <c r="L71" s="160">
        <f t="shared" si="43"/>
        <v>0</v>
      </c>
      <c r="M71" s="161">
        <f t="shared" si="43"/>
        <v>240</v>
      </c>
      <c r="N71" s="169">
        <f t="shared" si="43"/>
        <v>0</v>
      </c>
      <c r="O71" s="160">
        <f t="shared" si="43"/>
        <v>0</v>
      </c>
      <c r="P71" s="160">
        <f t="shared" si="43"/>
        <v>0</v>
      </c>
      <c r="Q71" s="161">
        <f t="shared" si="43"/>
        <v>120</v>
      </c>
      <c r="R71" s="158">
        <f t="shared" si="43"/>
        <v>0</v>
      </c>
      <c r="S71" s="160">
        <f t="shared" si="43"/>
        <v>0</v>
      </c>
      <c r="T71" s="160">
        <f t="shared" si="43"/>
        <v>0</v>
      </c>
      <c r="U71" s="161">
        <f t="shared" si="43"/>
        <v>120</v>
      </c>
      <c r="V71" s="158">
        <f t="shared" si="43"/>
        <v>0</v>
      </c>
      <c r="W71" s="160">
        <f t="shared" si="43"/>
        <v>0</v>
      </c>
      <c r="X71" s="160">
        <f t="shared" si="43"/>
        <v>0</v>
      </c>
      <c r="Y71" s="161">
        <f t="shared" si="43"/>
        <v>0</v>
      </c>
      <c r="Z71" s="158">
        <f t="shared" si="43"/>
        <v>0</v>
      </c>
      <c r="AA71" s="160">
        <f t="shared" si="43"/>
        <v>0</v>
      </c>
      <c r="AB71" s="160">
        <f t="shared" si="43"/>
        <v>0</v>
      </c>
      <c r="AC71" s="161">
        <f t="shared" si="43"/>
        <v>0</v>
      </c>
      <c r="AD71" s="158">
        <f t="shared" si="43"/>
        <v>4</v>
      </c>
      <c r="AE71" s="160">
        <f t="shared" si="43"/>
        <v>4</v>
      </c>
      <c r="AF71" s="160">
        <f t="shared" si="43"/>
        <v>0</v>
      </c>
      <c r="AG71" s="162">
        <f t="shared" si="43"/>
        <v>0</v>
      </c>
      <c r="AH71" s="158">
        <f t="shared" si="43"/>
        <v>0</v>
      </c>
      <c r="AI71" s="160">
        <f t="shared" si="43"/>
        <v>8</v>
      </c>
      <c r="AJ71" s="160">
        <f t="shared" si="43"/>
        <v>0</v>
      </c>
      <c r="AK71" s="161">
        <f t="shared" si="43"/>
        <v>0</v>
      </c>
    </row>
    <row r="72" spans="1:37" s="5" customFormat="1" ht="35.25" thickBot="1">
      <c r="A72" s="115" t="s">
        <v>9</v>
      </c>
      <c r="B72" s="116" t="s">
        <v>118</v>
      </c>
      <c r="C72" s="117" t="s">
        <v>119</v>
      </c>
      <c r="D72" s="48">
        <f>SUM(AD72:AG72)</f>
        <v>8</v>
      </c>
      <c r="E72" s="49">
        <f>SUM(F72,M72)</f>
        <v>240</v>
      </c>
      <c r="F72" s="49">
        <f>SUM(G72:H72,L72)</f>
        <v>0</v>
      </c>
      <c r="G72" s="50">
        <f>SUM(N72+R72+V72+Z72)</f>
        <v>0</v>
      </c>
      <c r="H72" s="51">
        <f>SUM(O72+S72+W72+AA72)</f>
        <v>0</v>
      </c>
      <c r="I72" s="51"/>
      <c r="J72" s="51"/>
      <c r="K72" s="51"/>
      <c r="L72" s="50">
        <f>SUM(P72+T72+X72+AB72)</f>
        <v>0</v>
      </c>
      <c r="M72" s="52">
        <f>SUM(Q72+U72+Y72+AC72)</f>
        <v>240</v>
      </c>
      <c r="N72" s="119"/>
      <c r="O72" s="118"/>
      <c r="P72" s="118"/>
      <c r="Q72" s="140">
        <v>120</v>
      </c>
      <c r="R72" s="119"/>
      <c r="S72" s="118"/>
      <c r="T72" s="118"/>
      <c r="U72" s="140">
        <v>120</v>
      </c>
      <c r="V72" s="119"/>
      <c r="W72" s="118"/>
      <c r="X72" s="118"/>
      <c r="Y72" s="140"/>
      <c r="Z72" s="119"/>
      <c r="AA72" s="118"/>
      <c r="AB72" s="118"/>
      <c r="AC72" s="140"/>
      <c r="AD72" s="120">
        <v>4</v>
      </c>
      <c r="AE72" s="121">
        <v>4</v>
      </c>
      <c r="AF72" s="121"/>
      <c r="AG72" s="122"/>
      <c r="AH72" s="123"/>
      <c r="AI72" s="89">
        <v>8</v>
      </c>
      <c r="AJ72" s="89"/>
      <c r="AK72" s="90"/>
    </row>
    <row r="73" spans="1:37" s="5" customFormat="1" ht="34.5">
      <c r="A73" s="292" t="s">
        <v>109</v>
      </c>
      <c r="B73" s="293"/>
      <c r="C73" s="293"/>
      <c r="D73" s="296">
        <f aca="true" t="shared" si="44" ref="D73:AK73">SUM(D10+D15+D24+D39+D49+D71)</f>
        <v>120</v>
      </c>
      <c r="E73" s="298">
        <f t="shared" si="44"/>
        <v>3105</v>
      </c>
      <c r="F73" s="298">
        <f t="shared" si="44"/>
        <v>968</v>
      </c>
      <c r="G73" s="298">
        <f t="shared" si="44"/>
        <v>175</v>
      </c>
      <c r="H73" s="298">
        <f t="shared" si="44"/>
        <v>593</v>
      </c>
      <c r="I73" s="298">
        <f t="shared" si="44"/>
        <v>212</v>
      </c>
      <c r="J73" s="298">
        <f t="shared" si="44"/>
        <v>369</v>
      </c>
      <c r="K73" s="298">
        <f t="shared" si="44"/>
        <v>32</v>
      </c>
      <c r="L73" s="298">
        <f t="shared" si="44"/>
        <v>200</v>
      </c>
      <c r="M73" s="284">
        <f t="shared" si="44"/>
        <v>2137</v>
      </c>
      <c r="N73" s="206">
        <f t="shared" si="44"/>
        <v>63</v>
      </c>
      <c r="O73" s="197">
        <f t="shared" si="44"/>
        <v>133</v>
      </c>
      <c r="P73" s="197">
        <f t="shared" si="44"/>
        <v>65</v>
      </c>
      <c r="Q73" s="198">
        <f t="shared" si="44"/>
        <v>509</v>
      </c>
      <c r="R73" s="206">
        <f t="shared" si="44"/>
        <v>32</v>
      </c>
      <c r="S73" s="197">
        <f t="shared" si="44"/>
        <v>160</v>
      </c>
      <c r="T73" s="197">
        <f t="shared" si="44"/>
        <v>35</v>
      </c>
      <c r="U73" s="198">
        <f t="shared" si="44"/>
        <v>548</v>
      </c>
      <c r="V73" s="206">
        <f t="shared" si="44"/>
        <v>48</v>
      </c>
      <c r="W73" s="197">
        <f t="shared" si="44"/>
        <v>168</v>
      </c>
      <c r="X73" s="197">
        <f t="shared" si="44"/>
        <v>45</v>
      </c>
      <c r="Y73" s="198">
        <f t="shared" si="44"/>
        <v>534</v>
      </c>
      <c r="Z73" s="206">
        <f t="shared" si="44"/>
        <v>32</v>
      </c>
      <c r="AA73" s="197">
        <f t="shared" si="44"/>
        <v>132</v>
      </c>
      <c r="AB73" s="197">
        <f t="shared" si="44"/>
        <v>55</v>
      </c>
      <c r="AC73" s="198">
        <f t="shared" si="44"/>
        <v>546</v>
      </c>
      <c r="AD73" s="206">
        <f t="shared" si="44"/>
        <v>30</v>
      </c>
      <c r="AE73" s="197">
        <f t="shared" si="44"/>
        <v>30</v>
      </c>
      <c r="AF73" s="197">
        <f t="shared" si="44"/>
        <v>30</v>
      </c>
      <c r="AG73" s="199">
        <f t="shared" si="44"/>
        <v>30</v>
      </c>
      <c r="AH73" s="286">
        <f t="shared" si="44"/>
        <v>42.480000000000004</v>
      </c>
      <c r="AI73" s="282">
        <f t="shared" si="44"/>
        <v>100</v>
      </c>
      <c r="AJ73" s="282">
        <f t="shared" si="44"/>
        <v>58</v>
      </c>
      <c r="AK73" s="274">
        <f t="shared" si="44"/>
        <v>53</v>
      </c>
    </row>
    <row r="74" spans="1:37" s="5" customFormat="1" ht="35.25" thickBot="1">
      <c r="A74" s="294"/>
      <c r="B74" s="295"/>
      <c r="C74" s="295"/>
      <c r="D74" s="297"/>
      <c r="E74" s="299"/>
      <c r="F74" s="299"/>
      <c r="G74" s="299"/>
      <c r="H74" s="299"/>
      <c r="I74" s="299"/>
      <c r="J74" s="299"/>
      <c r="K74" s="299"/>
      <c r="L74" s="299"/>
      <c r="M74" s="285"/>
      <c r="N74" s="276">
        <f>SUM(N73:Q73)</f>
        <v>770</v>
      </c>
      <c r="O74" s="277"/>
      <c r="P74" s="277"/>
      <c r="Q74" s="278"/>
      <c r="R74" s="276">
        <f>SUM(R73:U73)</f>
        <v>775</v>
      </c>
      <c r="S74" s="277"/>
      <c r="T74" s="277"/>
      <c r="U74" s="278"/>
      <c r="V74" s="276">
        <f>SUM(V73:Y73)</f>
        <v>795</v>
      </c>
      <c r="W74" s="277"/>
      <c r="X74" s="277"/>
      <c r="Y74" s="278"/>
      <c r="Z74" s="276">
        <f>SUM(Z73:AC73)</f>
        <v>765</v>
      </c>
      <c r="AA74" s="277"/>
      <c r="AB74" s="277"/>
      <c r="AC74" s="278"/>
      <c r="AD74" s="279">
        <f>SUM(AD73:AG73)</f>
        <v>120</v>
      </c>
      <c r="AE74" s="280"/>
      <c r="AF74" s="280"/>
      <c r="AG74" s="281"/>
      <c r="AH74" s="287">
        <f>SUM(AH11+AH16+AH25+AH40+AH50+AH72)</f>
        <v>4.4</v>
      </c>
      <c r="AI74" s="283">
        <f>SUM(AI11+AI16+AI25+AI40+AI50+AI72)</f>
        <v>16</v>
      </c>
      <c r="AJ74" s="283">
        <f>SUM(AJ11+AJ16+AJ25+AJ40+AJ50+AJ72)</f>
        <v>5</v>
      </c>
      <c r="AK74" s="275">
        <f>SUM(AK11+AK16+AK25+AK40+AK50+AK72)</f>
        <v>7</v>
      </c>
    </row>
    <row r="75" spans="1:37" s="5" customFormat="1" ht="34.5">
      <c r="A75" s="268" t="s">
        <v>110</v>
      </c>
      <c r="B75" s="269"/>
      <c r="C75" s="269"/>
      <c r="D75" s="272">
        <f aca="true" t="shared" si="45" ref="D75:AK75">SUM(D10+D15+D24+D53+D67+D71)</f>
        <v>120</v>
      </c>
      <c r="E75" s="243">
        <f t="shared" si="45"/>
        <v>3105</v>
      </c>
      <c r="F75" s="243">
        <f t="shared" si="45"/>
        <v>968</v>
      </c>
      <c r="G75" s="243">
        <f t="shared" si="45"/>
        <v>175</v>
      </c>
      <c r="H75" s="243">
        <f t="shared" si="45"/>
        <v>593</v>
      </c>
      <c r="I75" s="243">
        <f t="shared" si="45"/>
        <v>252</v>
      </c>
      <c r="J75" s="243">
        <f t="shared" si="45"/>
        <v>349</v>
      </c>
      <c r="K75" s="243">
        <f t="shared" si="45"/>
        <v>24</v>
      </c>
      <c r="L75" s="243">
        <f t="shared" si="45"/>
        <v>200</v>
      </c>
      <c r="M75" s="245">
        <f t="shared" si="45"/>
        <v>2137</v>
      </c>
      <c r="N75" s="207">
        <f t="shared" si="45"/>
        <v>63</v>
      </c>
      <c r="O75" s="193">
        <f t="shared" si="45"/>
        <v>135</v>
      </c>
      <c r="P75" s="193">
        <f t="shared" si="45"/>
        <v>65</v>
      </c>
      <c r="Q75" s="194">
        <f t="shared" si="45"/>
        <v>507</v>
      </c>
      <c r="R75" s="207">
        <f t="shared" si="45"/>
        <v>32</v>
      </c>
      <c r="S75" s="193">
        <f t="shared" si="45"/>
        <v>160</v>
      </c>
      <c r="T75" s="193">
        <f t="shared" si="45"/>
        <v>35</v>
      </c>
      <c r="U75" s="194">
        <f t="shared" si="45"/>
        <v>548</v>
      </c>
      <c r="V75" s="207">
        <f t="shared" si="45"/>
        <v>48</v>
      </c>
      <c r="W75" s="193">
        <f t="shared" si="45"/>
        <v>166</v>
      </c>
      <c r="X75" s="193">
        <f t="shared" si="45"/>
        <v>45</v>
      </c>
      <c r="Y75" s="194">
        <f t="shared" si="45"/>
        <v>536</v>
      </c>
      <c r="Z75" s="207">
        <f t="shared" si="45"/>
        <v>32</v>
      </c>
      <c r="AA75" s="193">
        <f t="shared" si="45"/>
        <v>132</v>
      </c>
      <c r="AB75" s="193">
        <f t="shared" si="45"/>
        <v>55</v>
      </c>
      <c r="AC75" s="194">
        <f t="shared" si="45"/>
        <v>546</v>
      </c>
      <c r="AD75" s="207">
        <f t="shared" si="45"/>
        <v>30</v>
      </c>
      <c r="AE75" s="193">
        <f t="shared" si="45"/>
        <v>30</v>
      </c>
      <c r="AF75" s="193">
        <f t="shared" si="45"/>
        <v>30</v>
      </c>
      <c r="AG75" s="195">
        <f t="shared" si="45"/>
        <v>30</v>
      </c>
      <c r="AH75" s="256">
        <f t="shared" si="45"/>
        <v>42.2</v>
      </c>
      <c r="AI75" s="261">
        <f t="shared" si="45"/>
        <v>100</v>
      </c>
      <c r="AJ75" s="261">
        <f t="shared" si="45"/>
        <v>58</v>
      </c>
      <c r="AK75" s="263">
        <f t="shared" si="45"/>
        <v>19</v>
      </c>
    </row>
    <row r="76" spans="1:37" s="5" customFormat="1" ht="35.25" thickBot="1">
      <c r="A76" s="270"/>
      <c r="B76" s="271"/>
      <c r="C76" s="271"/>
      <c r="D76" s="273"/>
      <c r="E76" s="244"/>
      <c r="F76" s="244"/>
      <c r="G76" s="244"/>
      <c r="H76" s="244"/>
      <c r="I76" s="244"/>
      <c r="J76" s="244"/>
      <c r="K76" s="244"/>
      <c r="L76" s="244"/>
      <c r="M76" s="246"/>
      <c r="N76" s="257">
        <f>SUM(N75:Q75)</f>
        <v>770</v>
      </c>
      <c r="O76" s="262"/>
      <c r="P76" s="262"/>
      <c r="Q76" s="264"/>
      <c r="R76" s="257">
        <f>SUM(R75:U75)</f>
        <v>775</v>
      </c>
      <c r="S76" s="262"/>
      <c r="T76" s="262"/>
      <c r="U76" s="264"/>
      <c r="V76" s="257">
        <f>SUM(V75:Y75)</f>
        <v>795</v>
      </c>
      <c r="W76" s="262"/>
      <c r="X76" s="262"/>
      <c r="Y76" s="264"/>
      <c r="Z76" s="257">
        <f>SUM(Z75:AC75)</f>
        <v>765</v>
      </c>
      <c r="AA76" s="262"/>
      <c r="AB76" s="262"/>
      <c r="AC76" s="264"/>
      <c r="AD76" s="265">
        <f>SUM(AD75:AG75)</f>
        <v>120</v>
      </c>
      <c r="AE76" s="266"/>
      <c r="AF76" s="266"/>
      <c r="AG76" s="267"/>
      <c r="AH76" s="257">
        <f>SUM(AH11+AH16+AH25+AH54+AH68+AH72)</f>
        <v>4.24</v>
      </c>
      <c r="AI76" s="262">
        <f>SUM(AI11+AI16+AI25+AI54+AI68+AI72)</f>
        <v>16</v>
      </c>
      <c r="AJ76" s="262">
        <f>SUM(AJ11+AJ16+AJ25+AJ54+AJ68+AJ72)</f>
        <v>5</v>
      </c>
      <c r="AK76" s="264">
        <f>SUM(AK11+AK16+AK25+AK54+AK68+AK72)</f>
        <v>3</v>
      </c>
    </row>
    <row r="77" spans="1:37" s="5" customFormat="1" ht="35.25" thickBot="1">
      <c r="A77" s="124" t="s">
        <v>9</v>
      </c>
      <c r="B77" s="125" t="s">
        <v>37</v>
      </c>
      <c r="C77" s="126"/>
      <c r="D77" s="127"/>
      <c r="E77" s="128"/>
      <c r="F77" s="128"/>
      <c r="G77" s="128"/>
      <c r="H77" s="128"/>
      <c r="I77" s="128"/>
      <c r="J77" s="128"/>
      <c r="K77" s="128"/>
      <c r="L77" s="128"/>
      <c r="M77" s="129"/>
      <c r="N77" s="249">
        <v>4</v>
      </c>
      <c r="O77" s="250"/>
      <c r="P77" s="251"/>
      <c r="Q77" s="252"/>
      <c r="R77" s="249">
        <v>4</v>
      </c>
      <c r="S77" s="250"/>
      <c r="T77" s="251"/>
      <c r="U77" s="252"/>
      <c r="V77" s="249">
        <v>4</v>
      </c>
      <c r="W77" s="250"/>
      <c r="X77" s="251"/>
      <c r="Y77" s="252"/>
      <c r="Z77" s="249">
        <v>4</v>
      </c>
      <c r="AA77" s="250"/>
      <c r="AB77" s="251"/>
      <c r="AC77" s="252"/>
      <c r="AD77" s="253"/>
      <c r="AE77" s="254"/>
      <c r="AF77" s="254"/>
      <c r="AG77" s="255"/>
      <c r="AH77" s="258"/>
      <c r="AI77" s="259"/>
      <c r="AJ77" s="259"/>
      <c r="AK77" s="260"/>
    </row>
    <row r="78" spans="1:37" s="1" customFormat="1" ht="34.5">
      <c r="A78" s="9"/>
      <c r="B78" s="208"/>
      <c r="C78" s="208"/>
      <c r="D78" s="10"/>
      <c r="E78" s="247"/>
      <c r="F78" s="248"/>
      <c r="G78" s="248"/>
      <c r="H78" s="208"/>
      <c r="I78" s="209"/>
      <c r="J78" s="209"/>
      <c r="K78" s="209"/>
      <c r="L78" s="208"/>
      <c r="M78" s="20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11"/>
      <c r="AE78" s="11"/>
      <c r="AF78" s="11"/>
      <c r="AG78" s="11"/>
      <c r="AH78" s="12"/>
      <c r="AI78" s="12"/>
      <c r="AJ78" s="13"/>
      <c r="AK78" s="13"/>
    </row>
    <row r="79" spans="1:35" s="23" customFormat="1" ht="35.25">
      <c r="A79" s="14"/>
      <c r="B79" s="15"/>
      <c r="C79" s="16"/>
      <c r="D79" s="130"/>
      <c r="E79" s="134"/>
      <c r="F79" s="134"/>
      <c r="G79" s="134"/>
      <c r="H79" s="135"/>
      <c r="I79" s="135"/>
      <c r="J79" s="135"/>
      <c r="K79" s="135"/>
      <c r="L79" s="134"/>
      <c r="M79" s="134"/>
      <c r="N79" s="19"/>
      <c r="O79" s="19"/>
      <c r="P79" s="19"/>
      <c r="Q79" s="20"/>
      <c r="R79" s="21"/>
      <c r="S79" s="21"/>
      <c r="T79" s="21"/>
      <c r="U79" s="21"/>
      <c r="V79" s="21"/>
      <c r="W79" s="21"/>
      <c r="X79" s="9"/>
      <c r="Y79" s="9"/>
      <c r="Z79" s="9"/>
      <c r="AA79" s="9"/>
      <c r="AB79" s="9"/>
      <c r="AC79" s="9"/>
      <c r="AD79" s="14"/>
      <c r="AE79" s="14"/>
      <c r="AF79" s="14"/>
      <c r="AG79" s="14"/>
      <c r="AH79" s="22"/>
      <c r="AI79" s="22"/>
    </row>
    <row r="80" spans="1:35" s="23" customFormat="1" ht="35.25">
      <c r="A80" s="14"/>
      <c r="B80" s="15"/>
      <c r="C80" s="16"/>
      <c r="D80" s="130"/>
      <c r="E80" s="134"/>
      <c r="F80" s="136"/>
      <c r="G80" s="137"/>
      <c r="H80" s="137"/>
      <c r="I80" s="137"/>
      <c r="J80" s="137"/>
      <c r="K80" s="137"/>
      <c r="L80" s="131"/>
      <c r="M80" s="131"/>
      <c r="N80" s="26"/>
      <c r="O80" s="26"/>
      <c r="P80" s="26"/>
      <c r="Q80" s="26"/>
      <c r="R80" s="26"/>
      <c r="S80" s="26"/>
      <c r="T80" s="26"/>
      <c r="U80" s="20"/>
      <c r="V80" s="21"/>
      <c r="W80" s="21"/>
      <c r="X80" s="9"/>
      <c r="Y80" s="9"/>
      <c r="Z80" s="9"/>
      <c r="AA80" s="9"/>
      <c r="AB80" s="9"/>
      <c r="AC80" s="9"/>
      <c r="AD80" s="14"/>
      <c r="AE80" s="14"/>
      <c r="AF80" s="14"/>
      <c r="AG80" s="14"/>
      <c r="AH80" s="22"/>
      <c r="AI80" s="22"/>
    </row>
    <row r="81" spans="1:35" s="23" customFormat="1" ht="35.25">
      <c r="A81" s="14"/>
      <c r="B81" s="15"/>
      <c r="C81" s="16"/>
      <c r="D81" s="130"/>
      <c r="E81" s="134"/>
      <c r="F81" s="138"/>
      <c r="G81" s="137"/>
      <c r="H81" s="137"/>
      <c r="I81" s="137"/>
      <c r="J81" s="137"/>
      <c r="K81" s="137"/>
      <c r="L81" s="132"/>
      <c r="M81" s="131"/>
      <c r="N81" s="26"/>
      <c r="O81" s="26"/>
      <c r="P81" s="26"/>
      <c r="Q81" s="26"/>
      <c r="R81" s="26"/>
      <c r="S81" s="26"/>
      <c r="T81" s="26"/>
      <c r="U81" s="20"/>
      <c r="V81" s="21"/>
      <c r="W81" s="21"/>
      <c r="X81" s="9"/>
      <c r="Y81" s="9"/>
      <c r="Z81" s="9"/>
      <c r="AA81" s="9"/>
      <c r="AB81" s="9"/>
      <c r="AC81" s="9"/>
      <c r="AD81" s="14"/>
      <c r="AE81" s="14"/>
      <c r="AF81" s="14"/>
      <c r="AG81" s="14"/>
      <c r="AH81" s="22"/>
      <c r="AI81" s="22"/>
    </row>
    <row r="82" spans="1:35" s="23" customFormat="1" ht="35.25">
      <c r="A82" s="14"/>
      <c r="B82" s="15"/>
      <c r="C82" s="28"/>
      <c r="D82" s="133"/>
      <c r="E82" s="134"/>
      <c r="F82" s="136"/>
      <c r="G82" s="139"/>
      <c r="H82" s="137"/>
      <c r="I82" s="137"/>
      <c r="J82" s="137"/>
      <c r="K82" s="137"/>
      <c r="L82" s="131"/>
      <c r="M82" s="131"/>
      <c r="N82" s="26"/>
      <c r="O82" s="26"/>
      <c r="P82" s="26"/>
      <c r="Q82" s="26"/>
      <c r="R82" s="27"/>
      <c r="S82" s="26"/>
      <c r="T82" s="26"/>
      <c r="U82" s="20"/>
      <c r="V82" s="21"/>
      <c r="W82" s="21"/>
      <c r="X82" s="9"/>
      <c r="Y82" s="9"/>
      <c r="Z82" s="9"/>
      <c r="AA82" s="9"/>
      <c r="AB82" s="9"/>
      <c r="AC82" s="9"/>
      <c r="AD82" s="14"/>
      <c r="AE82" s="14"/>
      <c r="AF82" s="14"/>
      <c r="AG82" s="14"/>
      <c r="AH82" s="22"/>
      <c r="AI82" s="22"/>
    </row>
    <row r="83" spans="1:35" s="23" customFormat="1" ht="34.5">
      <c r="A83" s="14"/>
      <c r="B83" s="15"/>
      <c r="C83" s="29"/>
      <c r="D83" s="17"/>
      <c r="E83" s="18"/>
      <c r="F83" s="24"/>
      <c r="G83" s="25"/>
      <c r="H83" s="25"/>
      <c r="I83" s="25"/>
      <c r="J83" s="25"/>
      <c r="K83" s="25"/>
      <c r="L83" s="26"/>
      <c r="M83" s="26"/>
      <c r="N83" s="26"/>
      <c r="O83" s="26"/>
      <c r="P83" s="26"/>
      <c r="Q83" s="26"/>
      <c r="R83" s="26"/>
      <c r="S83" s="26"/>
      <c r="T83" s="26"/>
      <c r="U83" s="20"/>
      <c r="V83" s="21"/>
      <c r="W83" s="21"/>
      <c r="X83" s="9"/>
      <c r="Y83" s="9"/>
      <c r="Z83" s="9"/>
      <c r="AA83" s="9"/>
      <c r="AB83" s="9"/>
      <c r="AC83" s="9"/>
      <c r="AD83" s="14"/>
      <c r="AE83" s="14"/>
      <c r="AF83" s="14"/>
      <c r="AG83" s="14"/>
      <c r="AH83" s="22"/>
      <c r="AI83" s="22"/>
    </row>
    <row r="84" spans="1:35" s="35" customFormat="1" ht="34.5">
      <c r="A84" s="30"/>
      <c r="B84" s="31"/>
      <c r="C84" s="29"/>
      <c r="D84" s="17"/>
      <c r="E84" s="30"/>
      <c r="F84" s="30"/>
      <c r="G84" s="30"/>
      <c r="H84" s="30"/>
      <c r="I84" s="30"/>
      <c r="J84" s="30"/>
      <c r="K84" s="30"/>
      <c r="L84" s="30"/>
      <c r="M84" s="30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0"/>
      <c r="AE84" s="30"/>
      <c r="AF84" s="30"/>
      <c r="AG84" s="30"/>
      <c r="AH84" s="34"/>
      <c r="AI84" s="34"/>
    </row>
    <row r="85" spans="1:35" s="35" customFormat="1" ht="34.5">
      <c r="A85" s="30"/>
      <c r="B85" s="30"/>
      <c r="C85" s="36"/>
      <c r="D85" s="37"/>
      <c r="E85" s="30"/>
      <c r="F85" s="30"/>
      <c r="G85" s="30"/>
      <c r="H85" s="30"/>
      <c r="I85" s="30"/>
      <c r="J85" s="30"/>
      <c r="K85" s="30"/>
      <c r="L85" s="30"/>
      <c r="M85" s="30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0"/>
      <c r="AE85" s="30"/>
      <c r="AF85" s="30"/>
      <c r="AG85" s="30"/>
      <c r="AH85" s="34"/>
      <c r="AI85" s="34"/>
    </row>
    <row r="86" spans="1:35" s="35" customFormat="1" ht="34.5">
      <c r="A86" s="30"/>
      <c r="B86" s="30"/>
      <c r="C86" s="36"/>
      <c r="D86" s="37"/>
      <c r="E86" s="30"/>
      <c r="F86" s="30"/>
      <c r="G86" s="30"/>
      <c r="H86" s="30"/>
      <c r="I86" s="30"/>
      <c r="J86" s="30"/>
      <c r="K86" s="30"/>
      <c r="L86" s="30"/>
      <c r="M86" s="30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0"/>
      <c r="AE86" s="30"/>
      <c r="AF86" s="30"/>
      <c r="AG86" s="30"/>
      <c r="AH86" s="34"/>
      <c r="AI86" s="34"/>
    </row>
    <row r="87" spans="1:35" s="35" customFormat="1" ht="34.5">
      <c r="A87" s="30"/>
      <c r="B87" s="30"/>
      <c r="C87" s="36"/>
      <c r="D87" s="37"/>
      <c r="E87" s="30"/>
      <c r="F87" s="30"/>
      <c r="G87" s="30"/>
      <c r="H87" s="30"/>
      <c r="I87" s="30"/>
      <c r="J87" s="30"/>
      <c r="K87" s="30"/>
      <c r="L87" s="30"/>
      <c r="M87" s="30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0"/>
      <c r="AE87" s="30"/>
      <c r="AF87" s="30"/>
      <c r="AG87" s="30"/>
      <c r="AH87" s="34"/>
      <c r="AI87" s="34"/>
    </row>
    <row r="88" spans="1:35" s="35" customFormat="1" ht="34.5">
      <c r="A88" s="30"/>
      <c r="B88" s="30"/>
      <c r="C88" s="36"/>
      <c r="D88" s="37"/>
      <c r="E88" s="30"/>
      <c r="F88" s="30"/>
      <c r="G88" s="30"/>
      <c r="H88" s="30"/>
      <c r="I88" s="30"/>
      <c r="J88" s="30"/>
      <c r="K88" s="30"/>
      <c r="L88" s="30"/>
      <c r="M88" s="30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0"/>
      <c r="AE88" s="30"/>
      <c r="AF88" s="30"/>
      <c r="AG88" s="30"/>
      <c r="AH88" s="34"/>
      <c r="AI88" s="34"/>
    </row>
    <row r="89" spans="1:35" s="35" customFormat="1" ht="34.5">
      <c r="A89" s="30"/>
      <c r="B89" s="30"/>
      <c r="C89" s="36"/>
      <c r="D89" s="37"/>
      <c r="E89" s="30"/>
      <c r="F89" s="30"/>
      <c r="G89" s="30"/>
      <c r="H89" s="30"/>
      <c r="I89" s="30"/>
      <c r="J89" s="30"/>
      <c r="K89" s="30"/>
      <c r="L89" s="30"/>
      <c r="M89" s="30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0"/>
      <c r="AE89" s="30"/>
      <c r="AF89" s="30"/>
      <c r="AG89" s="30"/>
      <c r="AH89" s="34"/>
      <c r="AI89" s="34"/>
    </row>
    <row r="90" spans="1:35" s="35" customFormat="1" ht="34.5">
      <c r="A90" s="30"/>
      <c r="B90" s="30"/>
      <c r="C90" s="36"/>
      <c r="D90" s="37"/>
      <c r="E90" s="30"/>
      <c r="F90" s="30"/>
      <c r="G90" s="30"/>
      <c r="H90" s="30"/>
      <c r="I90" s="30"/>
      <c r="J90" s="30"/>
      <c r="K90" s="30"/>
      <c r="L90" s="30"/>
      <c r="M90" s="30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0"/>
      <c r="AE90" s="30"/>
      <c r="AF90" s="30"/>
      <c r="AG90" s="30"/>
      <c r="AH90" s="34"/>
      <c r="AI90" s="34"/>
    </row>
    <row r="91" spans="1:35" s="35" customFormat="1" ht="34.5">
      <c r="A91" s="30"/>
      <c r="B91" s="30"/>
      <c r="C91" s="36"/>
      <c r="D91" s="37"/>
      <c r="E91" s="30"/>
      <c r="F91" s="30"/>
      <c r="G91" s="30"/>
      <c r="H91" s="30"/>
      <c r="I91" s="30"/>
      <c r="J91" s="30"/>
      <c r="K91" s="30"/>
      <c r="L91" s="30"/>
      <c r="M91" s="30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0"/>
      <c r="AE91" s="30"/>
      <c r="AF91" s="30"/>
      <c r="AG91" s="30"/>
      <c r="AH91" s="34"/>
      <c r="AI91" s="34"/>
    </row>
    <row r="92" spans="1:35" s="35" customFormat="1" ht="34.5">
      <c r="A92" s="30"/>
      <c r="B92" s="30"/>
      <c r="C92" s="36"/>
      <c r="D92" s="37"/>
      <c r="E92" s="30"/>
      <c r="F92" s="30"/>
      <c r="G92" s="30"/>
      <c r="H92" s="30"/>
      <c r="I92" s="30"/>
      <c r="J92" s="30"/>
      <c r="K92" s="30"/>
      <c r="L92" s="30"/>
      <c r="M92" s="30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0"/>
      <c r="AE92" s="30"/>
      <c r="AF92" s="30"/>
      <c r="AG92" s="30"/>
      <c r="AH92" s="34"/>
      <c r="AI92" s="34"/>
    </row>
    <row r="93" spans="1:35" s="35" customFormat="1" ht="34.5">
      <c r="A93" s="30"/>
      <c r="B93" s="30"/>
      <c r="C93" s="36"/>
      <c r="D93" s="37"/>
      <c r="E93" s="30"/>
      <c r="F93" s="30"/>
      <c r="G93" s="30"/>
      <c r="H93" s="30"/>
      <c r="I93" s="30"/>
      <c r="J93" s="30"/>
      <c r="K93" s="30"/>
      <c r="L93" s="30"/>
      <c r="M93" s="30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0"/>
      <c r="AE93" s="30"/>
      <c r="AF93" s="30"/>
      <c r="AG93" s="30"/>
      <c r="AH93" s="34"/>
      <c r="AI93" s="34"/>
    </row>
    <row r="94" spans="1:35" s="35" customFormat="1" ht="34.5">
      <c r="A94" s="30"/>
      <c r="B94" s="30"/>
      <c r="C94" s="36"/>
      <c r="D94" s="37"/>
      <c r="E94" s="30"/>
      <c r="F94" s="30"/>
      <c r="G94" s="30"/>
      <c r="H94" s="30"/>
      <c r="I94" s="30"/>
      <c r="J94" s="30"/>
      <c r="K94" s="30"/>
      <c r="L94" s="30"/>
      <c r="M94" s="30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0"/>
      <c r="AE94" s="30"/>
      <c r="AF94" s="30"/>
      <c r="AG94" s="30"/>
      <c r="AH94" s="34"/>
      <c r="AI94" s="34"/>
    </row>
    <row r="95" spans="1:35" s="35" customFormat="1" ht="34.5">
      <c r="A95" s="30"/>
      <c r="B95" s="30"/>
      <c r="C95" s="36"/>
      <c r="D95" s="37"/>
      <c r="E95" s="30"/>
      <c r="F95" s="30"/>
      <c r="G95" s="30"/>
      <c r="H95" s="30"/>
      <c r="I95" s="30"/>
      <c r="J95" s="30"/>
      <c r="K95" s="30"/>
      <c r="L95" s="30"/>
      <c r="M95" s="30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0"/>
      <c r="AE95" s="30"/>
      <c r="AF95" s="30"/>
      <c r="AG95" s="30"/>
      <c r="AH95" s="34"/>
      <c r="AI95" s="34"/>
    </row>
    <row r="96" spans="1:35" s="35" customFormat="1" ht="34.5">
      <c r="A96" s="30"/>
      <c r="B96" s="30"/>
      <c r="C96" s="36"/>
      <c r="D96" s="37"/>
      <c r="E96" s="30"/>
      <c r="F96" s="30"/>
      <c r="G96" s="30"/>
      <c r="H96" s="30"/>
      <c r="I96" s="30"/>
      <c r="J96" s="30"/>
      <c r="K96" s="30"/>
      <c r="L96" s="30"/>
      <c r="M96" s="30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0"/>
      <c r="AE96" s="30"/>
      <c r="AF96" s="30"/>
      <c r="AG96" s="30"/>
      <c r="AH96" s="34"/>
      <c r="AI96" s="34"/>
    </row>
    <row r="97" spans="1:35" s="35" customFormat="1" ht="34.5">
      <c r="A97" s="30"/>
      <c r="B97" s="30"/>
      <c r="C97" s="36"/>
      <c r="D97" s="37"/>
      <c r="E97" s="30"/>
      <c r="F97" s="30"/>
      <c r="G97" s="30"/>
      <c r="H97" s="30"/>
      <c r="I97" s="30"/>
      <c r="J97" s="30"/>
      <c r="K97" s="30"/>
      <c r="L97" s="30"/>
      <c r="M97" s="30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0"/>
      <c r="AE97" s="30"/>
      <c r="AF97" s="30"/>
      <c r="AG97" s="30"/>
      <c r="AH97" s="34"/>
      <c r="AI97" s="34"/>
    </row>
    <row r="98" spans="1:35" s="35" customFormat="1" ht="34.5">
      <c r="A98" s="30"/>
      <c r="B98" s="30"/>
      <c r="C98" s="36"/>
      <c r="D98" s="37"/>
      <c r="E98" s="30"/>
      <c r="F98" s="30"/>
      <c r="G98" s="30"/>
      <c r="H98" s="30"/>
      <c r="I98" s="30"/>
      <c r="J98" s="30"/>
      <c r="K98" s="30"/>
      <c r="L98" s="30"/>
      <c r="M98" s="30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0"/>
      <c r="AE98" s="30"/>
      <c r="AF98" s="30"/>
      <c r="AG98" s="30"/>
      <c r="AH98" s="34"/>
      <c r="AI98" s="34"/>
    </row>
    <row r="99" spans="1:35" s="35" customFormat="1" ht="34.5">
      <c r="A99" s="30"/>
      <c r="B99" s="30"/>
      <c r="C99" s="36"/>
      <c r="D99" s="37"/>
      <c r="E99" s="30"/>
      <c r="F99" s="30"/>
      <c r="G99" s="30"/>
      <c r="H99" s="30"/>
      <c r="I99" s="30"/>
      <c r="J99" s="30"/>
      <c r="K99" s="30"/>
      <c r="L99" s="30"/>
      <c r="M99" s="30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0"/>
      <c r="AE99" s="30"/>
      <c r="AF99" s="30"/>
      <c r="AG99" s="30"/>
      <c r="AH99" s="34"/>
      <c r="AI99" s="34"/>
    </row>
    <row r="100" spans="1:35" s="35" customFormat="1" ht="34.5">
      <c r="A100" s="30"/>
      <c r="B100" s="30"/>
      <c r="C100" s="36"/>
      <c r="D100" s="37"/>
      <c r="E100" s="30"/>
      <c r="F100" s="30"/>
      <c r="G100" s="30"/>
      <c r="H100" s="30"/>
      <c r="I100" s="30"/>
      <c r="J100" s="30"/>
      <c r="K100" s="30"/>
      <c r="L100" s="30"/>
      <c r="M100" s="30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0"/>
      <c r="AE100" s="30"/>
      <c r="AF100" s="30"/>
      <c r="AG100" s="30"/>
      <c r="AH100" s="34"/>
      <c r="AI100" s="34"/>
    </row>
    <row r="101" spans="1:35" s="35" customFormat="1" ht="34.5">
      <c r="A101" s="30"/>
      <c r="B101" s="30"/>
      <c r="C101" s="36"/>
      <c r="D101" s="37"/>
      <c r="E101" s="30"/>
      <c r="F101" s="30"/>
      <c r="G101" s="30"/>
      <c r="H101" s="30"/>
      <c r="I101" s="30"/>
      <c r="J101" s="30"/>
      <c r="K101" s="30"/>
      <c r="L101" s="30"/>
      <c r="M101" s="30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0"/>
      <c r="AE101" s="30"/>
      <c r="AF101" s="30"/>
      <c r="AG101" s="30"/>
      <c r="AH101" s="34"/>
      <c r="AI101" s="34"/>
    </row>
    <row r="102" spans="1:35" s="35" customFormat="1" ht="34.5">
      <c r="A102" s="30"/>
      <c r="B102" s="30"/>
      <c r="C102" s="36"/>
      <c r="D102" s="37"/>
      <c r="E102" s="30"/>
      <c r="F102" s="30"/>
      <c r="G102" s="30"/>
      <c r="H102" s="30"/>
      <c r="I102" s="30"/>
      <c r="J102" s="30"/>
      <c r="K102" s="30"/>
      <c r="L102" s="30"/>
      <c r="M102" s="30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0"/>
      <c r="AE102" s="30"/>
      <c r="AF102" s="30"/>
      <c r="AG102" s="30"/>
      <c r="AH102" s="34"/>
      <c r="AI102" s="34"/>
    </row>
    <row r="103" spans="1:35" s="35" customFormat="1" ht="34.5">
      <c r="A103" s="30"/>
      <c r="B103" s="30"/>
      <c r="C103" s="36"/>
      <c r="D103" s="37"/>
      <c r="E103" s="30"/>
      <c r="F103" s="30"/>
      <c r="G103" s="30"/>
      <c r="H103" s="30"/>
      <c r="I103" s="30"/>
      <c r="J103" s="30"/>
      <c r="K103" s="30"/>
      <c r="L103" s="30"/>
      <c r="M103" s="30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0"/>
      <c r="AE103" s="30"/>
      <c r="AF103" s="30"/>
      <c r="AG103" s="30"/>
      <c r="AH103" s="34"/>
      <c r="AI103" s="34"/>
    </row>
    <row r="104" spans="1:35" s="35" customFormat="1" ht="34.5">
      <c r="A104" s="30"/>
      <c r="B104" s="30"/>
      <c r="C104" s="36"/>
      <c r="D104" s="37"/>
      <c r="E104" s="30"/>
      <c r="F104" s="30"/>
      <c r="G104" s="30"/>
      <c r="H104" s="30"/>
      <c r="I104" s="30"/>
      <c r="J104" s="30"/>
      <c r="K104" s="30"/>
      <c r="L104" s="30"/>
      <c r="M104" s="30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0"/>
      <c r="AE104" s="30"/>
      <c r="AF104" s="30"/>
      <c r="AG104" s="30"/>
      <c r="AH104" s="34"/>
      <c r="AI104" s="34"/>
    </row>
    <row r="105" spans="1:35" s="35" customFormat="1" ht="34.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0"/>
      <c r="L105" s="30"/>
      <c r="M105" s="30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0"/>
      <c r="AE105" s="30"/>
      <c r="AF105" s="30"/>
      <c r="AG105" s="30"/>
      <c r="AH105" s="34"/>
      <c r="AI105" s="34"/>
    </row>
    <row r="106" spans="1:35" s="35" customFormat="1" ht="34.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0"/>
      <c r="L106" s="30"/>
      <c r="M106" s="3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0"/>
      <c r="AE106" s="30"/>
      <c r="AF106" s="30"/>
      <c r="AG106" s="30"/>
      <c r="AH106" s="34"/>
      <c r="AI106" s="34"/>
    </row>
    <row r="107" spans="1:35" s="35" customFormat="1" ht="34.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0"/>
      <c r="L107" s="30"/>
      <c r="M107" s="30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0"/>
      <c r="AE107" s="30"/>
      <c r="AF107" s="30"/>
      <c r="AG107" s="30"/>
      <c r="AH107" s="34"/>
      <c r="AI107" s="34"/>
    </row>
    <row r="108" spans="1:35" s="35" customFormat="1" ht="34.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0"/>
      <c r="L108" s="30"/>
      <c r="M108" s="3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0"/>
      <c r="AE108" s="30"/>
      <c r="AF108" s="30"/>
      <c r="AG108" s="30"/>
      <c r="AH108" s="34"/>
      <c r="AI108" s="34"/>
    </row>
    <row r="109" spans="1:35" s="35" customFormat="1" ht="34.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0"/>
      <c r="L109" s="30"/>
      <c r="M109" s="3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0"/>
      <c r="AE109" s="30"/>
      <c r="AF109" s="30"/>
      <c r="AG109" s="30"/>
      <c r="AH109" s="34"/>
      <c r="AI109" s="34"/>
    </row>
    <row r="110" spans="1:35" s="35" customFormat="1" ht="34.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0"/>
      <c r="L110" s="30"/>
      <c r="M110" s="3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0"/>
      <c r="AE110" s="30"/>
      <c r="AF110" s="30"/>
      <c r="AG110" s="30"/>
      <c r="AH110" s="34"/>
      <c r="AI110" s="34"/>
    </row>
    <row r="111" spans="1:35" s="35" customFormat="1" ht="34.5">
      <c r="A111" s="30"/>
      <c r="B111" s="30"/>
      <c r="C111" s="36"/>
      <c r="D111" s="37"/>
      <c r="E111" s="30"/>
      <c r="F111" s="30"/>
      <c r="G111" s="30"/>
      <c r="H111" s="30"/>
      <c r="I111" s="30"/>
      <c r="J111" s="30"/>
      <c r="K111" s="30"/>
      <c r="L111" s="30"/>
      <c r="M111" s="3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0"/>
      <c r="AE111" s="30"/>
      <c r="AF111" s="30"/>
      <c r="AG111" s="30"/>
      <c r="AH111" s="34"/>
      <c r="AI111" s="34"/>
    </row>
    <row r="112" spans="1:35" s="35" customFormat="1" ht="34.5">
      <c r="A112" s="30"/>
      <c r="B112" s="30"/>
      <c r="C112" s="36"/>
      <c r="D112" s="37"/>
      <c r="E112" s="30"/>
      <c r="F112" s="30"/>
      <c r="G112" s="30"/>
      <c r="H112" s="30"/>
      <c r="I112" s="30"/>
      <c r="J112" s="30"/>
      <c r="K112" s="30"/>
      <c r="L112" s="30"/>
      <c r="M112" s="30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0"/>
      <c r="AE112" s="30"/>
      <c r="AF112" s="30"/>
      <c r="AG112" s="30"/>
      <c r="AH112" s="34"/>
      <c r="AI112" s="34"/>
    </row>
    <row r="113" spans="1:35" s="35" customFormat="1" ht="34.5">
      <c r="A113" s="30"/>
      <c r="B113" s="30"/>
      <c r="C113" s="36"/>
      <c r="D113" s="37"/>
      <c r="E113" s="30"/>
      <c r="F113" s="30"/>
      <c r="G113" s="30"/>
      <c r="H113" s="30"/>
      <c r="I113" s="30"/>
      <c r="J113" s="30"/>
      <c r="K113" s="30"/>
      <c r="L113" s="30"/>
      <c r="M113" s="30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0"/>
      <c r="AE113" s="30"/>
      <c r="AF113" s="30"/>
      <c r="AG113" s="30"/>
      <c r="AH113" s="34"/>
      <c r="AI113" s="34"/>
    </row>
    <row r="114" spans="1:35" s="35" customFormat="1" ht="34.5">
      <c r="A114" s="30"/>
      <c r="B114" s="30"/>
      <c r="C114" s="36"/>
      <c r="D114" s="37"/>
      <c r="E114" s="30"/>
      <c r="F114" s="30"/>
      <c r="G114" s="30"/>
      <c r="H114" s="30"/>
      <c r="I114" s="30"/>
      <c r="J114" s="30"/>
      <c r="K114" s="30"/>
      <c r="L114" s="30"/>
      <c r="M114" s="30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0"/>
      <c r="AE114" s="30"/>
      <c r="AF114" s="30"/>
      <c r="AG114" s="30"/>
      <c r="AH114" s="34"/>
      <c r="AI114" s="34"/>
    </row>
    <row r="115" spans="1:35" s="35" customFormat="1" ht="34.5">
      <c r="A115" s="30"/>
      <c r="B115" s="30"/>
      <c r="C115" s="36"/>
      <c r="D115" s="37"/>
      <c r="E115" s="30"/>
      <c r="F115" s="30"/>
      <c r="G115" s="30"/>
      <c r="H115" s="30"/>
      <c r="I115" s="30"/>
      <c r="J115" s="30"/>
      <c r="K115" s="30"/>
      <c r="L115" s="30"/>
      <c r="M115" s="3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0"/>
      <c r="AE115" s="30"/>
      <c r="AF115" s="30"/>
      <c r="AG115" s="30"/>
      <c r="AH115" s="34"/>
      <c r="AI115" s="34"/>
    </row>
    <row r="116" spans="1:35" s="35" customFormat="1" ht="34.5">
      <c r="A116" s="30"/>
      <c r="B116" s="30"/>
      <c r="C116" s="36"/>
      <c r="D116" s="37"/>
      <c r="E116" s="30"/>
      <c r="F116" s="30"/>
      <c r="G116" s="30"/>
      <c r="H116" s="30"/>
      <c r="I116" s="30"/>
      <c r="J116" s="30"/>
      <c r="K116" s="30"/>
      <c r="L116" s="30"/>
      <c r="M116" s="3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0"/>
      <c r="AE116" s="30"/>
      <c r="AF116" s="30"/>
      <c r="AG116" s="30"/>
      <c r="AH116" s="34"/>
      <c r="AI116" s="34"/>
    </row>
    <row r="117" spans="1:35" s="35" customFormat="1" ht="34.5">
      <c r="A117" s="30"/>
      <c r="B117" s="30"/>
      <c r="C117" s="36"/>
      <c r="D117" s="37"/>
      <c r="E117" s="30"/>
      <c r="F117" s="30"/>
      <c r="G117" s="30"/>
      <c r="H117" s="30"/>
      <c r="I117" s="30"/>
      <c r="J117" s="30"/>
      <c r="K117" s="30"/>
      <c r="L117" s="30"/>
      <c r="M117" s="3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0"/>
      <c r="AE117" s="30"/>
      <c r="AF117" s="30"/>
      <c r="AG117" s="30"/>
      <c r="AH117" s="34"/>
      <c r="AI117" s="34"/>
    </row>
    <row r="118" spans="1:35" s="35" customFormat="1" ht="34.5">
      <c r="A118" s="30"/>
      <c r="B118" s="30"/>
      <c r="C118" s="36"/>
      <c r="D118" s="37"/>
      <c r="E118" s="30"/>
      <c r="F118" s="30"/>
      <c r="G118" s="30"/>
      <c r="H118" s="30"/>
      <c r="I118" s="30"/>
      <c r="J118" s="30"/>
      <c r="K118" s="30"/>
      <c r="L118" s="30"/>
      <c r="M118" s="30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0"/>
      <c r="AE118" s="30"/>
      <c r="AF118" s="30"/>
      <c r="AG118" s="30"/>
      <c r="AH118" s="34"/>
      <c r="AI118" s="34"/>
    </row>
  </sheetData>
  <sheetProtection formatCells="0"/>
  <mergeCells count="77">
    <mergeCell ref="I73:I74"/>
    <mergeCell ref="J73:J74"/>
    <mergeCell ref="K73:K74"/>
    <mergeCell ref="I75:I76"/>
    <mergeCell ref="J75:J76"/>
    <mergeCell ref="K75:K76"/>
    <mergeCell ref="N7:U7"/>
    <mergeCell ref="A1:AK1"/>
    <mergeCell ref="A6:A9"/>
    <mergeCell ref="B6:B9"/>
    <mergeCell ref="C6:C9"/>
    <mergeCell ref="D6:D9"/>
    <mergeCell ref="E6:M6"/>
    <mergeCell ref="N6:AC6"/>
    <mergeCell ref="AD6:AK6"/>
    <mergeCell ref="E7:E9"/>
    <mergeCell ref="V8:Y8"/>
    <mergeCell ref="Z8:AC8"/>
    <mergeCell ref="AD8:AD9"/>
    <mergeCell ref="AE8:AE9"/>
    <mergeCell ref="AF8:AF9"/>
    <mergeCell ref="F7:F9"/>
    <mergeCell ref="G7:G9"/>
    <mergeCell ref="H7:H9"/>
    <mergeCell ref="L7:L9"/>
    <mergeCell ref="M7:M9"/>
    <mergeCell ref="H73:H74"/>
    <mergeCell ref="L73:L74"/>
    <mergeCell ref="AG8:AG9"/>
    <mergeCell ref="AH8:AH9"/>
    <mergeCell ref="AJ8:AJ9"/>
    <mergeCell ref="V7:AC7"/>
    <mergeCell ref="AD7:AG7"/>
    <mergeCell ref="AH7:AK7"/>
    <mergeCell ref="N8:Q8"/>
    <mergeCell ref="R8:U8"/>
    <mergeCell ref="M73:M74"/>
    <mergeCell ref="AH73:AH74"/>
    <mergeCell ref="AJ73:AJ74"/>
    <mergeCell ref="AK8:AK9"/>
    <mergeCell ref="AI8:AI9"/>
    <mergeCell ref="A73:C74"/>
    <mergeCell ref="D73:D74"/>
    <mergeCell ref="E73:E74"/>
    <mergeCell ref="F73:F74"/>
    <mergeCell ref="G73:G74"/>
    <mergeCell ref="AK73:AK74"/>
    <mergeCell ref="N74:Q74"/>
    <mergeCell ref="R74:U74"/>
    <mergeCell ref="V74:Y74"/>
    <mergeCell ref="Z74:AC74"/>
    <mergeCell ref="AD74:AG74"/>
    <mergeCell ref="AI73:AI74"/>
    <mergeCell ref="A75:C76"/>
    <mergeCell ref="D75:D76"/>
    <mergeCell ref="E75:E76"/>
    <mergeCell ref="F75:F76"/>
    <mergeCell ref="G75:G76"/>
    <mergeCell ref="H75:H76"/>
    <mergeCell ref="Z77:AC77"/>
    <mergeCell ref="AD77:AG77"/>
    <mergeCell ref="AH75:AH76"/>
    <mergeCell ref="AH77:AK77"/>
    <mergeCell ref="AJ75:AJ76"/>
    <mergeCell ref="AK75:AK76"/>
    <mergeCell ref="AI75:AI76"/>
    <mergeCell ref="Z76:AC76"/>
    <mergeCell ref="AD76:AG76"/>
    <mergeCell ref="L75:L76"/>
    <mergeCell ref="M75:M76"/>
    <mergeCell ref="E78:G78"/>
    <mergeCell ref="N77:Q77"/>
    <mergeCell ref="R77:U77"/>
    <mergeCell ref="V77:Y77"/>
    <mergeCell ref="N76:Q76"/>
    <mergeCell ref="R76:U76"/>
    <mergeCell ref="V76:Y76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7" r:id="rId1"/>
  <colBreaks count="1" manualBreakCount="1">
    <brk id="3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2018-03-28T12:26:42Z</cp:lastPrinted>
  <dcterms:created xsi:type="dcterms:W3CDTF">2000-08-09T08:42:37Z</dcterms:created>
  <dcterms:modified xsi:type="dcterms:W3CDTF">2018-03-28T16:31:56Z</dcterms:modified>
  <cp:category/>
  <cp:version/>
  <cp:contentType/>
  <cp:contentStatus/>
</cp:coreProperties>
</file>