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plan_SS" sheetId="1" r:id="rId1"/>
    <sheet name="plan_SN" sheetId="2" r:id="rId2"/>
  </sheets>
  <definedNames>
    <definedName name="_xlnm.Print_Area" localSheetId="1">'plan_SN'!$A$1:$AK$66</definedName>
    <definedName name="_xlnm.Print_Area" localSheetId="0">'plan_SS'!$A$1:$AK$74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<sst xmlns="http://schemas.openxmlformats.org/spreadsheetml/2006/main" count="464" uniqueCount="142">
  <si>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</si>
  <si>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</si>
  <si>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</si>
  <si>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</si>
  <si>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</si>
  <si>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</si>
  <si>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</si>
  <si>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</si>
  <si>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</si>
  <si>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</si>
  <si>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</si>
  <si>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</si>
  <si>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</si>
  <si>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7.</t>
  </si>
  <si>
    <t>8.</t>
  </si>
  <si>
    <t>9.</t>
  </si>
  <si>
    <t>10.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</si>
  <si>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</si>
  <si>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</si>
  <si>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</si>
  <si>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</si>
  <si>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</si>
  <si>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</si>
  <si>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</si>
  <si>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</si>
  <si>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</si>
  <si>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</si>
  <si>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</si>
  <si>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</si>
  <si>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</si>
  <si>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</si>
  <si>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</si>
  <si>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</si>
  <si>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</si>
  <si>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</si>
  <si>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Kontakt z nauczycielem akademickim</t>
  </si>
  <si>
    <t>B1.</t>
  </si>
  <si>
    <t>B2.</t>
  </si>
  <si>
    <t>MODUŁ KSZTAŁCENIA PODSTAWOWEGO - ścieżka dla licencjatów</t>
  </si>
  <si>
    <t>B3.</t>
  </si>
  <si>
    <t>MODUŁ KSZTAŁCENIA PODSTAWOWEGO - ścieżka dla inżynierów</t>
  </si>
  <si>
    <t>C1.</t>
  </si>
  <si>
    <t>C2.</t>
  </si>
  <si>
    <t>MODUŁ KSZTAŁCENIA KIERUNKOWEGO - ścieżka dla inżynierów</t>
  </si>
  <si>
    <t>C3.</t>
  </si>
  <si>
    <t>MODUŁ KSZTAŁCENIA KIERUNKOWEGO - ścieżka dla licencjatów</t>
  </si>
  <si>
    <t>Język angielski / język niemiecki *</t>
  </si>
  <si>
    <t>Kształtowanie osobistych karier zawodowych</t>
  </si>
  <si>
    <t>Zastosowania matematyki w technice i przemyśle</t>
  </si>
  <si>
    <t>Fizyka</t>
  </si>
  <si>
    <t>Zarządzanie środowiskowe i ekologia</t>
  </si>
  <si>
    <t>Podstawy elektrotechniki i elektroniki</t>
  </si>
  <si>
    <t>Grafika inżynierska</t>
  </si>
  <si>
    <t>Materiałoznawstwo</t>
  </si>
  <si>
    <t>Wytrzymałość materiałów</t>
  </si>
  <si>
    <t>Metrologia</t>
  </si>
  <si>
    <t>Techniczne podstawy systemów i procesów produkcyjnych</t>
  </si>
  <si>
    <t>Komputerowo wspomagane projektowanie</t>
  </si>
  <si>
    <t>Mikro- i makroekonomia</t>
  </si>
  <si>
    <t>Podstawy zarządzania i marketingu</t>
  </si>
  <si>
    <t>Elementy rachunkowości finansowej i zarządczej</t>
  </si>
  <si>
    <t>Podstawy logistyki i zarządzanie łańcuchem dostaw</t>
  </si>
  <si>
    <t>Prawo gospodarcze i własności intelektualnej</t>
  </si>
  <si>
    <t>Organizacja systemów produkcyjnych</t>
  </si>
  <si>
    <t>Systemy wspomagania decyzji</t>
  </si>
  <si>
    <t>Etyka zawodowa</t>
  </si>
  <si>
    <t>Zarządzanie strategiczne</t>
  </si>
  <si>
    <t>Zintegrowane systemy zarządzania</t>
  </si>
  <si>
    <t>Zarządzanie projektami i innowacjami</t>
  </si>
  <si>
    <t>Eksploatacja maszyn i urządzeń</t>
  </si>
  <si>
    <t>Inżynieria transportu i magazynowania</t>
  </si>
  <si>
    <t>Prognozowanie i symulacja w przedsiębiorstwie</t>
  </si>
  <si>
    <t>D1.</t>
  </si>
  <si>
    <t>D2.</t>
  </si>
  <si>
    <t>Środki transportu wewnętrznego i drogowego</t>
  </si>
  <si>
    <t>Organizacja procesów transportowych</t>
  </si>
  <si>
    <t>Planowanie przestrzenne</t>
  </si>
  <si>
    <t>Organizacyjno-prawne podstawy gospodarki komunalnej</t>
  </si>
  <si>
    <t>Metody optymalizacji produkcji i logistyki</t>
  </si>
  <si>
    <t>Projektowanie systemów produkcyjnych</t>
  </si>
  <si>
    <t>Projektowanie systemów transportu i spedycji</t>
  </si>
  <si>
    <t>Kształtowanie kosztów logistycznych</t>
  </si>
  <si>
    <t>Zarządzanie jakością i normalizacja w transporcie i logistyce</t>
  </si>
  <si>
    <t>Kształtowanie i inżynieria środowiska</t>
  </si>
  <si>
    <t>Transport zbiorowy i intermodalny</t>
  </si>
  <si>
    <t>Gospodarka przestrzenna i nieruchomości</t>
  </si>
  <si>
    <t>Infrastruktura techniczna w gospodarce komunalnej</t>
  </si>
  <si>
    <t>Jakość i normalizacja infrastruktury technicznej</t>
  </si>
  <si>
    <t>Suma - ścieżka dla inżynierów (3 semestry)</t>
  </si>
  <si>
    <t>Suma - ścieżka dla licencjatów (4 semestry)</t>
  </si>
  <si>
    <t>MODUŁ SPECJALNOŚCI*: Transport i logistyka produkcji</t>
  </si>
  <si>
    <t>MODUŁ SPECJALNOŚCI*: Zarządzanie infrastrukturą techniczną</t>
  </si>
  <si>
    <t>Przedmioty dla inżynierów</t>
  </si>
  <si>
    <t>Przedmioty dla licencjatów</t>
  </si>
  <si>
    <t>Przedmioty wspólne dla inżynierów oraz licencjatów</t>
  </si>
  <si>
    <t xml:space="preserve"> </t>
  </si>
  <si>
    <t>E1</t>
  </si>
  <si>
    <t>E2</t>
  </si>
  <si>
    <t>E3</t>
  </si>
  <si>
    <t>E4</t>
  </si>
  <si>
    <t>Zo/3</t>
  </si>
  <si>
    <t>Zo/2</t>
  </si>
  <si>
    <t>Zo/1</t>
  </si>
  <si>
    <t>Zo/4</t>
  </si>
  <si>
    <t xml:space="preserve">  * moduł, przedmiot lub forma zajęć do wyboru</t>
  </si>
  <si>
    <t>Technology Transfer &amp; Knowledge Management</t>
  </si>
  <si>
    <t>zajęcia powiązane z praktycznym przygot. zawodowym</t>
  </si>
  <si>
    <t>Plan studiów stacjonarnych II stopnia na kierunku "zarządzanie i inżynieria produkcji"</t>
  </si>
  <si>
    <t>konsultacje i e-learning (@)</t>
  </si>
  <si>
    <t>@</t>
  </si>
  <si>
    <t>Plan studiów niestacjonarnych II stopnia na kierunku "zarządzanie i inżynieria produkcji"</t>
  </si>
  <si>
    <t xml:space="preserve">Forma zaliczenia (Zo/E) 
</t>
  </si>
  <si>
    <t>Kontakt z nauczycielem, w tym:</t>
  </si>
  <si>
    <t>zajęcia praktyczne (zp) obejmujące</t>
  </si>
  <si>
    <t>ćwiczenia</t>
  </si>
  <si>
    <t>laboratoria i warsztaty</t>
  </si>
  <si>
    <t>projekty i seminaria</t>
  </si>
  <si>
    <t>zajęcia terenowe i obozy</t>
  </si>
  <si>
    <t>zajęcia związana z praktycznym przygotowaniem zawodowym</t>
  </si>
  <si>
    <t>humanist.-społecz.</t>
  </si>
  <si>
    <t>sem I (lic i inż.)</t>
  </si>
  <si>
    <t>sem II (lic i inż.)</t>
  </si>
  <si>
    <t>sem III (lic i inż.)</t>
  </si>
  <si>
    <t>sem IV (lic)</t>
  </si>
  <si>
    <t>F1.</t>
  </si>
  <si>
    <t>F2.</t>
  </si>
  <si>
    <t>Zo/1,2</t>
  </si>
  <si>
    <t>PRAKTYKI*  - ścieżka dla licencjatów</t>
  </si>
  <si>
    <t>PRAKTYKI*  - ścieżka dla inżynierów</t>
  </si>
  <si>
    <t>E1.</t>
  </si>
  <si>
    <t>E2.</t>
  </si>
  <si>
    <t>SEMINARIUM DYPLOMOWE* - ścieżka dla licencjatów</t>
  </si>
  <si>
    <t>SEMINARIUM DYPLOMOWE* - ścieżka dla inżynierów</t>
  </si>
  <si>
    <t>D3.</t>
  </si>
  <si>
    <t>Podstawy Lean Maufacturing</t>
  </si>
  <si>
    <t>Logistyka i gospodarka materiałowa</t>
  </si>
  <si>
    <t>Narzędzia wspomagające zarządzanie jakością</t>
  </si>
  <si>
    <t>Ofertowanie i sterowanie produkcją</t>
  </si>
  <si>
    <t>Koncepcja zarządzania jakością</t>
  </si>
  <si>
    <t>Źródła marnotrawstwa w proceach produkcyjnych</t>
  </si>
  <si>
    <t>Projektowanie przepływu materiałów</t>
  </si>
  <si>
    <t>MODUŁ SPECJALNOŚCI*: Przygotowanie i organizacja produkcji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</si>
</sst>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9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Arial CE"/>
      <family val="0"/>
    </font>
    <font>
      <b/>
      <sz val="22"/>
      <color indexed="8"/>
      <name val="Verdana"/>
      <family val="2"/>
    </font>
    <font>
      <b/>
      <sz val="26"/>
      <color indexed="8"/>
      <name val="Verdana"/>
      <family val="2"/>
    </font>
    <font>
      <sz val="26"/>
      <color indexed="8"/>
      <name val="Verdana"/>
      <family val="2"/>
    </font>
    <font>
      <sz val="26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28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Times New Roman"/>
      <family val="1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Arial CE"/>
      <family val="0"/>
    </font>
    <font>
      <b/>
      <sz val="22"/>
      <color theme="1"/>
      <name val="Verdana"/>
      <family val="2"/>
    </font>
    <font>
      <b/>
      <sz val="26"/>
      <color theme="1"/>
      <name val="Verdana"/>
      <family val="2"/>
    </font>
    <font>
      <sz val="26"/>
      <color theme="1"/>
      <name val="Verdana"/>
      <family val="2"/>
    </font>
    <font>
      <sz val="26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76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81" fillId="0" borderId="0" xfId="0" applyFont="1" applyFill="1" applyAlignment="1" applyProtection="1">
      <alignment vertical="center"/>
      <protection locked="0"/>
    </xf>
    <xf numFmtId="0" fontId="85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5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8" fillId="33" borderId="0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86" fillId="34" borderId="11" xfId="0" applyFont="1" applyFill="1" applyBorder="1" applyAlignment="1" applyProtection="1">
      <alignment horizontal="left" vertical="center"/>
      <protection locked="0"/>
    </xf>
    <xf numFmtId="0" fontId="86" fillId="35" borderId="11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3" fontId="9" fillId="35" borderId="20" xfId="0" applyNumberFormat="1" applyFont="1" applyFill="1" applyBorder="1" applyAlignment="1" applyProtection="1">
      <alignment horizontal="center" vertical="center"/>
      <protection/>
    </xf>
    <xf numFmtId="0" fontId="9" fillId="35" borderId="20" xfId="0" applyNumberFormat="1" applyFont="1" applyFill="1" applyBorder="1" applyAlignment="1" applyProtection="1">
      <alignment horizontal="center" vertical="center"/>
      <protection/>
    </xf>
    <xf numFmtId="3" fontId="9" fillId="35" borderId="22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9" fillId="35" borderId="19" xfId="0" applyNumberFormat="1" applyFont="1" applyFill="1" applyBorder="1" applyAlignment="1" applyProtection="1">
      <alignment horizontal="center" vertical="center"/>
      <protection/>
    </xf>
    <xf numFmtId="0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/>
    </xf>
    <xf numFmtId="0" fontId="12" fillId="36" borderId="19" xfId="0" applyFont="1" applyFill="1" applyBorder="1" applyAlignment="1" applyProtection="1">
      <alignment horizontal="center" vertical="center"/>
      <protection locked="0"/>
    </xf>
    <xf numFmtId="0" fontId="12" fillId="36" borderId="20" xfId="0" applyFont="1" applyFill="1" applyBorder="1" applyAlignment="1" applyProtection="1">
      <alignment horizontal="left" vertical="center" wrapText="1"/>
      <protection locked="0"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3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35" borderId="21" xfId="42" applyNumberFormat="1" applyFont="1" applyFill="1" applyBorder="1" applyAlignment="1" applyProtection="1">
      <alignment horizontal="center" vertical="center"/>
      <protection locked="0"/>
    </xf>
    <xf numFmtId="0" fontId="9" fillId="35" borderId="19" xfId="42" applyNumberFormat="1" applyFont="1" applyFill="1" applyBorder="1" applyAlignment="1" applyProtection="1">
      <alignment horizontal="center" vertical="center"/>
      <protection/>
    </xf>
    <xf numFmtId="3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2" xfId="42" applyNumberFormat="1" applyFont="1" applyFill="1" applyBorder="1" applyAlignment="1" applyProtection="1">
      <alignment horizontal="center" vertical="center"/>
      <protection/>
    </xf>
    <xf numFmtId="3" fontId="9" fillId="35" borderId="23" xfId="42" applyNumberFormat="1" applyFont="1" applyFill="1" applyBorder="1" applyAlignment="1" applyProtection="1">
      <alignment horizontal="center" vertical="center"/>
      <protection/>
    </xf>
    <xf numFmtId="0" fontId="9" fillId="35" borderId="21" xfId="4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36" borderId="21" xfId="42" applyNumberFormat="1" applyFont="1" applyFill="1" applyBorder="1" applyAlignment="1" applyProtection="1">
      <alignment horizontal="center" vertical="center"/>
      <protection locked="0"/>
    </xf>
    <xf numFmtId="0" fontId="9" fillId="36" borderId="19" xfId="42" applyNumberFormat="1" applyFont="1" applyFill="1" applyBorder="1" applyAlignment="1" applyProtection="1">
      <alignment horizontal="center" vertical="center"/>
      <protection/>
    </xf>
    <xf numFmtId="3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2" xfId="42" applyNumberFormat="1" applyFont="1" applyFill="1" applyBorder="1" applyAlignment="1" applyProtection="1">
      <alignment horizontal="center" vertical="center"/>
      <protection/>
    </xf>
    <xf numFmtId="3" fontId="9" fillId="36" borderId="23" xfId="42" applyNumberFormat="1" applyFont="1" applyFill="1" applyBorder="1" applyAlignment="1" applyProtection="1">
      <alignment horizontal="center" vertical="center"/>
      <protection/>
    </xf>
    <xf numFmtId="0" fontId="9" fillId="36" borderId="21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 locked="0"/>
    </xf>
    <xf numFmtId="0" fontId="9" fillId="34" borderId="19" xfId="42" applyNumberFormat="1" applyFont="1" applyFill="1" applyBorder="1" applyAlignment="1" applyProtection="1">
      <alignment horizontal="center" vertical="center"/>
      <protection/>
    </xf>
    <xf numFmtId="3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2" xfId="42" applyNumberFormat="1" applyFont="1" applyFill="1" applyBorder="1" applyAlignment="1" applyProtection="1">
      <alignment horizontal="center" vertical="center"/>
      <protection/>
    </xf>
    <xf numFmtId="3" fontId="9" fillId="34" borderId="23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left" vertical="center" wrapText="1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 locked="0"/>
    </xf>
    <xf numFmtId="3" fontId="9" fillId="35" borderId="19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3" fontId="9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 wrapText="1"/>
      <protection/>
    </xf>
    <xf numFmtId="3" fontId="9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37" borderId="36" xfId="0" applyFont="1" applyFill="1" applyBorder="1" applyAlignment="1" applyProtection="1">
      <alignment horizontal="center" vertical="center"/>
      <protection locked="0"/>
    </xf>
    <xf numFmtId="0" fontId="11" fillId="37" borderId="34" xfId="0" applyFont="1" applyFill="1" applyBorder="1" applyAlignment="1" applyProtection="1">
      <alignment horizontal="center" vertical="center" wrapText="1"/>
      <protection locked="0"/>
    </xf>
    <xf numFmtId="0" fontId="11" fillId="37" borderId="34" xfId="0" applyFont="1" applyFill="1" applyBorder="1" applyAlignment="1" applyProtection="1">
      <alignment horizontal="center" vertical="center"/>
      <protection locked="0"/>
    </xf>
    <xf numFmtId="0" fontId="11" fillId="37" borderId="37" xfId="0" applyFont="1" applyFill="1" applyBorder="1" applyAlignment="1" applyProtection="1">
      <alignment horizontal="center" vertical="center" wrapText="1"/>
      <protection locked="0"/>
    </xf>
    <xf numFmtId="0" fontId="11" fillId="37" borderId="33" xfId="0" applyFont="1" applyFill="1" applyBorder="1" applyAlignment="1" applyProtection="1">
      <alignment horizontal="center" vertical="center"/>
      <protection locked="0"/>
    </xf>
    <xf numFmtId="0" fontId="11" fillId="37" borderId="35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3" fontId="88" fillId="0" borderId="0" xfId="0" applyNumberFormat="1" applyFont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3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4" xfId="0" applyNumberFormat="1" applyFont="1" applyFill="1" applyBorder="1" applyAlignment="1" applyProtection="1">
      <alignment horizontal="center" vertical="center"/>
      <protection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left" vertical="top" wrapText="1"/>
      <protection locked="0"/>
    </xf>
    <xf numFmtId="0" fontId="89" fillId="0" borderId="0" xfId="0" applyFont="1" applyFill="1" applyBorder="1" applyAlignment="1" applyProtection="1">
      <alignment horizontal="left" vertical="center"/>
      <protection locked="0"/>
    </xf>
    <xf numFmtId="0" fontId="9" fillId="35" borderId="2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36" borderId="20" xfId="0" applyFont="1" applyFill="1" applyBorder="1" applyAlignment="1" applyProtection="1">
      <alignment horizontal="left" vertical="center" wrapText="1"/>
      <protection locked="0"/>
    </xf>
    <xf numFmtId="0" fontId="9" fillId="34" borderId="2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9" fillId="35" borderId="2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3" fontId="8" fillId="38" borderId="31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91" fillId="0" borderId="0" xfId="0" applyFont="1" applyFill="1" applyAlignment="1" applyProtection="1">
      <alignment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 applyProtection="1">
      <alignment horizontal="left" vertical="center"/>
      <protection locked="0"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vertical="center"/>
      <protection locked="0"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90" fillId="0" borderId="0" xfId="0" applyNumberFormat="1" applyFont="1" applyFill="1" applyAlignment="1" applyProtection="1">
      <alignment/>
      <protection locked="0"/>
    </xf>
    <xf numFmtId="0" fontId="12" fillId="34" borderId="51" xfId="0" applyFont="1" applyFill="1" applyBorder="1" applyAlignment="1" applyProtection="1">
      <alignment horizontal="center" vertical="center"/>
      <protection locked="0"/>
    </xf>
    <xf numFmtId="0" fontId="9" fillId="34" borderId="52" xfId="0" applyFont="1" applyFill="1" applyBorder="1" applyAlignment="1" applyProtection="1">
      <alignment horizontal="left" vertical="center" wrapText="1"/>
      <protection locked="0"/>
    </xf>
    <xf numFmtId="3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 locked="0"/>
    </xf>
    <xf numFmtId="3" fontId="9" fillId="34" borderId="53" xfId="0" applyNumberFormat="1" applyFont="1" applyFill="1" applyBorder="1" applyAlignment="1" applyProtection="1">
      <alignment horizontal="center" vertical="center"/>
      <protection/>
    </xf>
    <xf numFmtId="3" fontId="9" fillId="36" borderId="20" xfId="0" applyNumberFormat="1" applyFont="1" applyFill="1" applyBorder="1" applyAlignment="1" applyProtection="1">
      <alignment horizontal="center" vertical="center" wrapText="1"/>
      <protection/>
    </xf>
    <xf numFmtId="3" fontId="9" fillId="36" borderId="20" xfId="0" applyNumberFormat="1" applyFont="1" applyFill="1" applyBorder="1" applyAlignment="1" applyProtection="1">
      <alignment horizontal="center" vertical="center"/>
      <protection locked="0"/>
    </xf>
    <xf numFmtId="3" fontId="9" fillId="36" borderId="22" xfId="0" applyNumberFormat="1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9" fillId="34" borderId="46" xfId="42" applyNumberFormat="1" applyFont="1" applyFill="1" applyBorder="1" applyAlignment="1" applyProtection="1">
      <alignment horizontal="center" vertical="center"/>
      <protection/>
    </xf>
    <xf numFmtId="3" fontId="9" fillId="34" borderId="46" xfId="42" applyNumberFormat="1" applyFont="1" applyFill="1" applyBorder="1" applyAlignment="1" applyProtection="1">
      <alignment horizontal="center" vertical="center"/>
      <protection/>
    </xf>
    <xf numFmtId="0" fontId="9" fillId="34" borderId="47" xfId="42" applyNumberFormat="1" applyFont="1" applyFill="1" applyBorder="1" applyAlignment="1" applyProtection="1">
      <alignment horizontal="center" vertical="center"/>
      <protection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36" borderId="20" xfId="0" applyFont="1" applyFill="1" applyBorder="1" applyAlignment="1" applyProtection="1">
      <alignment horizontal="center" vertical="center" wrapText="1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8" fillId="34" borderId="46" xfId="42" applyNumberFormat="1" applyFont="1" applyFill="1" applyBorder="1" applyAlignment="1" applyProtection="1">
      <alignment horizontal="center" vertical="center"/>
      <protection locked="0"/>
    </xf>
    <xf numFmtId="0" fontId="8" fillId="36" borderId="20" xfId="42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38" xfId="0" applyFont="1" applyBorder="1" applyAlignment="1">
      <alignment vertical="center"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3" fontId="13" fillId="34" borderId="38" xfId="0" applyNumberFormat="1" applyFont="1" applyFill="1" applyBorder="1" applyAlignment="1" applyProtection="1">
      <alignment horizontal="center" vertical="center"/>
      <protection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13" fillId="36" borderId="38" xfId="0" applyNumberFormat="1" applyFont="1" applyFill="1" applyBorder="1" applyAlignment="1" applyProtection="1">
      <alignment horizontal="center" vertical="center"/>
      <protection/>
    </xf>
    <xf numFmtId="0" fontId="12" fillId="37" borderId="34" xfId="0" applyFont="1" applyFill="1" applyBorder="1" applyAlignment="1" applyProtection="1">
      <alignment horizontal="center" vertical="center" textRotation="90" wrapText="1"/>
      <protection locked="0"/>
    </xf>
    <xf numFmtId="0" fontId="12" fillId="37" borderId="46" xfId="0" applyFont="1" applyFill="1" applyBorder="1" applyAlignment="1" applyProtection="1">
      <alignment horizontal="center" vertical="center" textRotation="90" wrapText="1"/>
      <protection locked="0"/>
    </xf>
    <xf numFmtId="0" fontId="1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93" fillId="0" borderId="0" xfId="0" applyFont="1" applyFill="1" applyBorder="1" applyAlignment="1" applyProtection="1">
      <alignment horizontal="left" vertical="top"/>
      <protection locked="0"/>
    </xf>
    <xf numFmtId="0" fontId="11" fillId="37" borderId="30" xfId="0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1" fillId="37" borderId="33" xfId="0" applyFont="1" applyFill="1" applyBorder="1" applyAlignment="1" applyProtection="1">
      <alignment horizontal="center" vertical="center"/>
      <protection locked="0"/>
    </xf>
    <xf numFmtId="0" fontId="9" fillId="37" borderId="31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8" fillId="37" borderId="17" xfId="0" applyFont="1" applyFill="1" applyBorder="1" applyAlignment="1" applyProtection="1">
      <alignment vertical="center"/>
      <protection locked="0"/>
    </xf>
    <xf numFmtId="0" fontId="8" fillId="37" borderId="34" xfId="0" applyFont="1" applyFill="1" applyBorder="1" applyAlignment="1" applyProtection="1">
      <alignment vertical="center"/>
      <protection locked="0"/>
    </xf>
    <xf numFmtId="0" fontId="12" fillId="37" borderId="42" xfId="0" applyFont="1" applyFill="1" applyBorder="1" applyAlignment="1" applyProtection="1">
      <alignment horizontal="center" vertical="center" textRotation="90" wrapText="1"/>
      <protection locked="0"/>
    </xf>
    <xf numFmtId="0" fontId="12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5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1" xfId="0" applyFont="1" applyFill="1" applyBorder="1" applyAlignment="1" applyProtection="1">
      <alignment horizontal="center" vertical="center"/>
      <protection locked="0"/>
    </xf>
    <xf numFmtId="0" fontId="13" fillId="37" borderId="32" xfId="0" applyFont="1" applyFill="1" applyBorder="1" applyAlignment="1" applyProtection="1">
      <alignment horizontal="center" vertical="center"/>
      <protection locked="0"/>
    </xf>
    <xf numFmtId="0" fontId="13" fillId="37" borderId="55" xfId="0" applyFont="1" applyFill="1" applyBorder="1" applyAlignment="1" applyProtection="1">
      <alignment horizontal="center" vertical="center"/>
      <protection locked="0"/>
    </xf>
    <xf numFmtId="0" fontId="13" fillId="37" borderId="52" xfId="0" applyFont="1" applyFill="1" applyBorder="1" applyAlignment="1" applyProtection="1">
      <alignment horizontal="center" vertical="center"/>
      <protection locked="0"/>
    </xf>
    <xf numFmtId="0" fontId="11" fillId="37" borderId="56" xfId="0" applyFont="1" applyFill="1" applyBorder="1" applyAlignment="1" applyProtection="1">
      <alignment horizontal="center" vertical="center"/>
      <protection locked="0"/>
    </xf>
    <xf numFmtId="0" fontId="11" fillId="37" borderId="57" xfId="0" applyFont="1" applyFill="1" applyBorder="1" applyAlignment="1" applyProtection="1">
      <alignment horizontal="center" vertical="center"/>
      <protection locked="0"/>
    </xf>
    <xf numFmtId="0" fontId="12" fillId="37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0" xfId="0" applyFont="1" applyFill="1" applyBorder="1" applyAlignment="1" applyProtection="1">
      <alignment horizontal="center" vertical="center"/>
      <protection locked="0"/>
    </xf>
    <xf numFmtId="0" fontId="13" fillId="37" borderId="44" xfId="0" applyFont="1" applyFill="1" applyBorder="1" applyAlignment="1" applyProtection="1">
      <alignment horizontal="center" vertical="center"/>
      <protection locked="0"/>
    </xf>
    <xf numFmtId="0" fontId="13" fillId="37" borderId="38" xfId="0" applyFont="1" applyFill="1" applyBorder="1" applyAlignment="1" applyProtection="1">
      <alignment horizontal="center" vertical="center"/>
      <protection locked="0"/>
    </xf>
    <xf numFmtId="0" fontId="12" fillId="37" borderId="34" xfId="0" applyFont="1" applyFill="1" applyBorder="1" applyAlignment="1" applyProtection="1">
      <alignment horizontal="center" vertical="center" textRotation="90"/>
      <protection locked="0"/>
    </xf>
    <xf numFmtId="0" fontId="12" fillId="37" borderId="46" xfId="0" applyFont="1" applyFill="1" applyBorder="1" applyAlignment="1" applyProtection="1">
      <alignment horizontal="center" vertical="center" textRotation="90"/>
      <protection locked="0"/>
    </xf>
    <xf numFmtId="0" fontId="1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7" xfId="0" applyFont="1" applyFill="1" applyBorder="1" applyAlignment="1" applyProtection="1">
      <alignment horizontal="center" vertical="center" textRotation="90" wrapText="1"/>
      <protection locked="0"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9" fillId="37" borderId="16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9" fillId="37" borderId="32" xfId="0" applyFont="1" applyFill="1" applyBorder="1" applyAlignment="1" applyProtection="1">
      <alignment horizontal="center" vertical="center" textRotation="90" wrapText="1"/>
      <protection locked="0"/>
    </xf>
    <xf numFmtId="0" fontId="9" fillId="37" borderId="37" xfId="0" applyFont="1" applyFill="1" applyBorder="1" applyAlignment="1" applyProtection="1">
      <alignment horizontal="center" vertical="center" textRotation="90" wrapText="1"/>
      <protection locked="0"/>
    </xf>
    <xf numFmtId="0" fontId="9" fillId="37" borderId="31" xfId="0" applyFont="1" applyFill="1" applyBorder="1" applyAlignment="1" applyProtection="1">
      <alignment horizontal="center" vertical="center" textRotation="90" wrapText="1"/>
      <protection locked="0"/>
    </xf>
    <xf numFmtId="0" fontId="9" fillId="37" borderId="34" xfId="0" applyFont="1" applyFill="1" applyBorder="1" applyAlignment="1" applyProtection="1">
      <alignment horizontal="center" vertical="center" textRotation="90" wrapText="1"/>
      <protection locked="0"/>
    </xf>
    <xf numFmtId="0" fontId="11" fillId="37" borderId="58" xfId="0" applyFont="1" applyFill="1" applyBorder="1" applyAlignment="1" applyProtection="1">
      <alignment horizontal="center" vertical="center"/>
      <protection locked="0"/>
    </xf>
    <xf numFmtId="0" fontId="11" fillId="37" borderId="59" xfId="0" applyFont="1" applyFill="1" applyBorder="1" applyAlignment="1" applyProtection="1">
      <alignment horizontal="center" vertical="center"/>
      <protection locked="0"/>
    </xf>
    <xf numFmtId="0" fontId="9" fillId="37" borderId="12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44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center" vertical="center"/>
      <protection locked="0"/>
    </xf>
    <xf numFmtId="0" fontId="9" fillId="37" borderId="52" xfId="0" applyFont="1" applyFill="1" applyBorder="1" applyAlignment="1" applyProtection="1">
      <alignment horizontal="center" vertical="center" textRotation="90" wrapText="1"/>
      <protection locked="0"/>
    </xf>
    <xf numFmtId="0" fontId="9" fillId="37" borderId="46" xfId="0" applyFont="1" applyFill="1" applyBorder="1" applyAlignment="1" applyProtection="1">
      <alignment horizontal="center" vertical="center" textRotation="90" wrapText="1"/>
      <protection locked="0"/>
    </xf>
    <xf numFmtId="0" fontId="13" fillId="34" borderId="38" xfId="0" applyNumberFormat="1" applyFont="1" applyFill="1" applyBorder="1" applyAlignment="1" applyProtection="1">
      <alignment horizontal="center" vertical="center"/>
      <protection/>
    </xf>
    <xf numFmtId="0" fontId="13" fillId="37" borderId="42" xfId="0" applyFont="1" applyFill="1" applyBorder="1" applyAlignment="1" applyProtection="1">
      <alignment horizontal="center" vertical="center"/>
      <protection locked="0"/>
    </xf>
    <xf numFmtId="0" fontId="13" fillId="37" borderId="49" xfId="0" applyFont="1" applyFill="1" applyBorder="1" applyAlignment="1" applyProtection="1">
      <alignment horizontal="center" vertical="center"/>
      <protection locked="0"/>
    </xf>
    <xf numFmtId="0" fontId="9" fillId="37" borderId="30" xfId="0" applyFont="1" applyFill="1" applyBorder="1" applyAlignment="1" applyProtection="1">
      <alignment horizontal="center" vertical="center" textRotation="90" wrapText="1"/>
      <protection locked="0"/>
    </xf>
    <xf numFmtId="0" fontId="9" fillId="37" borderId="33" xfId="0" applyFont="1" applyFill="1" applyBorder="1" applyAlignment="1" applyProtection="1">
      <alignment horizontal="center" vertical="center" textRotation="90" wrapText="1"/>
      <protection locked="0"/>
    </xf>
    <xf numFmtId="3" fontId="13" fillId="36" borderId="15" xfId="0" applyNumberFormat="1" applyFont="1" applyFill="1" applyBorder="1" applyAlignment="1" applyProtection="1">
      <alignment horizontal="center" vertical="center"/>
      <protection/>
    </xf>
    <xf numFmtId="3" fontId="13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 locked="0"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center" vertical="center"/>
      <protection locked="0"/>
    </xf>
    <xf numFmtId="0" fontId="11" fillId="36" borderId="38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13" fillId="36" borderId="38" xfId="0" applyNumberFormat="1" applyFont="1" applyFill="1" applyBorder="1" applyAlignment="1" applyProtection="1">
      <alignment horizontal="center" vertical="center"/>
      <protection/>
    </xf>
    <xf numFmtId="0" fontId="9" fillId="37" borderId="41" xfId="0" applyFont="1" applyFill="1" applyBorder="1" applyAlignment="1" applyProtection="1">
      <alignment horizontal="center" vertical="center" textRotation="90" wrapText="1"/>
      <protection locked="0"/>
    </xf>
    <xf numFmtId="0" fontId="9" fillId="37" borderId="36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9" xfId="0" applyFont="1" applyFill="1" applyBorder="1" applyAlignment="1" applyProtection="1">
      <alignment horizontal="center" vertical="center"/>
      <protection locked="0"/>
    </xf>
    <xf numFmtId="0" fontId="11" fillId="37" borderId="31" xfId="0" applyFont="1" applyFill="1" applyBorder="1" applyAlignment="1" applyProtection="1">
      <alignment horizontal="center" vertical="center"/>
      <protection locked="0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14" fillId="37" borderId="17" xfId="0" applyFont="1" applyFill="1" applyBorder="1" applyAlignment="1" applyProtection="1">
      <alignment vertical="center"/>
      <protection locked="0"/>
    </xf>
    <xf numFmtId="0" fontId="14" fillId="37" borderId="34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38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vertical="center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9"/>
  <sheetViews>
    <sheetView tabSelected="1" zoomScale="21" zoomScaleNormal="21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B61" sqref="B61"/>
    </sheetView>
  </sheetViews>
  <sheetFormatPr defaultColWidth="9.00390625" defaultRowHeight="12.75"/>
  <cols>
    <col min="1" max="1" width="12.50390625" style="21" customWidth="1"/>
    <col min="2" max="2" width="150.625" style="202" customWidth="1"/>
    <col min="3" max="3" width="20.125" style="20" customWidth="1"/>
    <col min="4" max="4" width="19.50390625" style="16" customWidth="1"/>
    <col min="5" max="5" width="20.625" style="16" customWidth="1"/>
    <col min="6" max="12" width="15.375" style="16" customWidth="1"/>
    <col min="13" max="13" width="18.87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1" customFormat="1" ht="45" thickBot="1">
      <c r="A2" s="23"/>
      <c r="B2" s="18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104</v>
      </c>
      <c r="B3" s="187"/>
      <c r="C3" s="25"/>
      <c r="D3" s="25" t="s">
        <v>92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93</v>
      </c>
      <c r="R3" s="26"/>
      <c r="S3" s="26"/>
      <c r="T3" s="26"/>
      <c r="U3" s="26"/>
      <c r="V3" s="26"/>
      <c r="W3" s="26"/>
      <c r="X3" s="26"/>
      <c r="Y3" s="26" t="s">
        <v>95</v>
      </c>
      <c r="Z3" s="29"/>
      <c r="AA3" s="26" t="s">
        <v>94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18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255" t="s">
        <v>10</v>
      </c>
      <c r="B5" s="258" t="s">
        <v>11</v>
      </c>
      <c r="C5" s="262" t="s">
        <v>111</v>
      </c>
      <c r="D5" s="265" t="s">
        <v>24</v>
      </c>
      <c r="E5" s="265"/>
      <c r="F5" s="265"/>
      <c r="G5" s="265"/>
      <c r="H5" s="265"/>
      <c r="I5" s="265"/>
      <c r="J5" s="265"/>
      <c r="K5" s="265"/>
      <c r="L5" s="265"/>
      <c r="M5" s="266"/>
      <c r="N5" s="267" t="s">
        <v>25</v>
      </c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 t="s">
        <v>30</v>
      </c>
      <c r="AE5" s="270"/>
      <c r="AF5" s="270"/>
      <c r="AG5" s="270"/>
      <c r="AH5" s="270"/>
      <c r="AI5" s="270"/>
      <c r="AJ5" s="270"/>
      <c r="AK5" s="270"/>
    </row>
    <row r="6" spans="1:37" s="4" customFormat="1" ht="53.25" customHeight="1" thickBot="1">
      <c r="A6" s="256"/>
      <c r="B6" s="259"/>
      <c r="C6" s="263"/>
      <c r="D6" s="271" t="s">
        <v>33</v>
      </c>
      <c r="E6" s="251" t="s">
        <v>35</v>
      </c>
      <c r="F6" s="275" t="s">
        <v>29</v>
      </c>
      <c r="G6" s="251" t="s">
        <v>113</v>
      </c>
      <c r="H6" s="251" t="s">
        <v>114</v>
      </c>
      <c r="I6" s="251" t="s">
        <v>115</v>
      </c>
      <c r="J6" s="251" t="s">
        <v>116</v>
      </c>
      <c r="K6" s="251" t="s">
        <v>117</v>
      </c>
      <c r="L6" s="251" t="s">
        <v>108</v>
      </c>
      <c r="M6" s="277" t="s">
        <v>34</v>
      </c>
      <c r="N6" s="279" t="s">
        <v>3</v>
      </c>
      <c r="O6" s="265"/>
      <c r="P6" s="265"/>
      <c r="Q6" s="265"/>
      <c r="R6" s="265"/>
      <c r="S6" s="265"/>
      <c r="T6" s="265"/>
      <c r="U6" s="266"/>
      <c r="V6" s="272" t="s">
        <v>23</v>
      </c>
      <c r="W6" s="265"/>
      <c r="X6" s="265"/>
      <c r="Y6" s="265"/>
      <c r="Z6" s="265"/>
      <c r="AA6" s="265"/>
      <c r="AB6" s="265"/>
      <c r="AC6" s="266"/>
      <c r="AD6" s="286" t="s">
        <v>31</v>
      </c>
      <c r="AE6" s="270"/>
      <c r="AF6" s="270"/>
      <c r="AG6" s="270"/>
      <c r="AH6" s="286" t="s">
        <v>32</v>
      </c>
      <c r="AI6" s="270"/>
      <c r="AJ6" s="270"/>
      <c r="AK6" s="287"/>
    </row>
    <row r="7" spans="1:40" s="4" customFormat="1" ht="52.5" customHeight="1">
      <c r="A7" s="256"/>
      <c r="B7" s="260"/>
      <c r="C7" s="263"/>
      <c r="D7" s="271"/>
      <c r="E7" s="252"/>
      <c r="F7" s="276"/>
      <c r="G7" s="252"/>
      <c r="H7" s="252"/>
      <c r="I7" s="252"/>
      <c r="J7" s="252"/>
      <c r="K7" s="252"/>
      <c r="L7" s="252"/>
      <c r="M7" s="277"/>
      <c r="N7" s="280" t="s">
        <v>120</v>
      </c>
      <c r="O7" s="259"/>
      <c r="P7" s="259"/>
      <c r="Q7" s="259"/>
      <c r="R7" s="259" t="s">
        <v>121</v>
      </c>
      <c r="S7" s="259"/>
      <c r="T7" s="259"/>
      <c r="U7" s="281"/>
      <c r="V7" s="288" t="s">
        <v>122</v>
      </c>
      <c r="W7" s="259"/>
      <c r="X7" s="259"/>
      <c r="Y7" s="259"/>
      <c r="Z7" s="259" t="s">
        <v>123</v>
      </c>
      <c r="AA7" s="259"/>
      <c r="AB7" s="259"/>
      <c r="AC7" s="289"/>
      <c r="AD7" s="272" t="s">
        <v>0</v>
      </c>
      <c r="AE7" s="265" t="s">
        <v>1</v>
      </c>
      <c r="AF7" s="265" t="s">
        <v>2</v>
      </c>
      <c r="AG7" s="297" t="s">
        <v>19</v>
      </c>
      <c r="AH7" s="299" t="s">
        <v>27</v>
      </c>
      <c r="AI7" s="284" t="s">
        <v>106</v>
      </c>
      <c r="AJ7" s="294" t="s">
        <v>119</v>
      </c>
      <c r="AK7" s="282" t="s">
        <v>28</v>
      </c>
      <c r="AN7" s="24"/>
    </row>
    <row r="8" spans="1:37" s="4" customFormat="1" ht="253.5" customHeight="1" thickBot="1">
      <c r="A8" s="257"/>
      <c r="B8" s="261"/>
      <c r="C8" s="264"/>
      <c r="D8" s="251"/>
      <c r="E8" s="253"/>
      <c r="F8" s="276"/>
      <c r="G8" s="252"/>
      <c r="H8" s="253"/>
      <c r="I8" s="253"/>
      <c r="J8" s="253"/>
      <c r="K8" s="253"/>
      <c r="L8" s="252"/>
      <c r="M8" s="278"/>
      <c r="N8" s="157" t="s">
        <v>17</v>
      </c>
      <c r="O8" s="158" t="s">
        <v>18</v>
      </c>
      <c r="P8" s="158" t="s">
        <v>109</v>
      </c>
      <c r="Q8" s="158" t="s">
        <v>26</v>
      </c>
      <c r="R8" s="159" t="s">
        <v>17</v>
      </c>
      <c r="S8" s="158" t="s">
        <v>18</v>
      </c>
      <c r="T8" s="158" t="s">
        <v>109</v>
      </c>
      <c r="U8" s="160" t="s">
        <v>26</v>
      </c>
      <c r="V8" s="161" t="s">
        <v>17</v>
      </c>
      <c r="W8" s="158" t="s">
        <v>18</v>
      </c>
      <c r="X8" s="158" t="s">
        <v>109</v>
      </c>
      <c r="Y8" s="158" t="s">
        <v>26</v>
      </c>
      <c r="Z8" s="159" t="s">
        <v>17</v>
      </c>
      <c r="AA8" s="158" t="s">
        <v>18</v>
      </c>
      <c r="AB8" s="158" t="s">
        <v>109</v>
      </c>
      <c r="AC8" s="162" t="s">
        <v>26</v>
      </c>
      <c r="AD8" s="273"/>
      <c r="AE8" s="274"/>
      <c r="AF8" s="274"/>
      <c r="AG8" s="298"/>
      <c r="AH8" s="300"/>
      <c r="AI8" s="285"/>
      <c r="AJ8" s="295"/>
      <c r="AK8" s="283"/>
    </row>
    <row r="9" spans="1:37" s="232" customFormat="1" ht="43.5" customHeight="1" thickBot="1">
      <c r="A9" s="49" t="s">
        <v>12</v>
      </c>
      <c r="B9" s="188" t="s">
        <v>20</v>
      </c>
      <c r="C9" s="51"/>
      <c r="D9" s="52">
        <f aca="true" t="shared" si="0" ref="D9:AK9">SUM(D10:D11)</f>
        <v>175</v>
      </c>
      <c r="E9" s="52">
        <f t="shared" si="0"/>
        <v>135</v>
      </c>
      <c r="F9" s="53">
        <f t="shared" si="0"/>
        <v>0</v>
      </c>
      <c r="G9" s="52">
        <f>SUM(G10:G11)</f>
        <v>135</v>
      </c>
      <c r="H9" s="52">
        <f>SUM(H10:H11)</f>
        <v>0</v>
      </c>
      <c r="I9" s="52">
        <f>SUM(I10:I11)</f>
        <v>135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4">
        <f t="shared" si="0"/>
        <v>40</v>
      </c>
      <c r="N9" s="55">
        <f t="shared" si="0"/>
        <v>0</v>
      </c>
      <c r="O9" s="53">
        <f t="shared" si="0"/>
        <v>75</v>
      </c>
      <c r="P9" s="53">
        <f t="shared" si="0"/>
        <v>0</v>
      </c>
      <c r="Q9" s="53">
        <f t="shared" si="0"/>
        <v>25</v>
      </c>
      <c r="R9" s="53">
        <f t="shared" si="0"/>
        <v>0</v>
      </c>
      <c r="S9" s="53">
        <f t="shared" si="0"/>
        <v>60</v>
      </c>
      <c r="T9" s="53">
        <f t="shared" si="0"/>
        <v>0</v>
      </c>
      <c r="U9" s="56">
        <f t="shared" si="0"/>
        <v>15</v>
      </c>
      <c r="V9" s="57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6">
        <f t="shared" si="0"/>
        <v>0</v>
      </c>
      <c r="AD9" s="58">
        <f t="shared" si="0"/>
        <v>4</v>
      </c>
      <c r="AE9" s="59">
        <f t="shared" si="0"/>
        <v>3</v>
      </c>
      <c r="AF9" s="59">
        <f t="shared" si="0"/>
        <v>0</v>
      </c>
      <c r="AG9" s="60">
        <f t="shared" si="0"/>
        <v>0</v>
      </c>
      <c r="AH9" s="57">
        <f t="shared" si="0"/>
        <v>6</v>
      </c>
      <c r="AI9" s="53">
        <f t="shared" si="0"/>
        <v>0</v>
      </c>
      <c r="AJ9" s="53">
        <f>SUM(AJ10:AJ11)</f>
        <v>1</v>
      </c>
      <c r="AK9" s="56">
        <f t="shared" si="0"/>
        <v>6</v>
      </c>
    </row>
    <row r="10" spans="1:37" s="48" customFormat="1" ht="36" customHeight="1">
      <c r="A10" s="32" t="s">
        <v>9</v>
      </c>
      <c r="B10" s="189" t="s">
        <v>46</v>
      </c>
      <c r="C10" s="34" t="s">
        <v>97</v>
      </c>
      <c r="D10" s="35">
        <f>SUM(E10,M10)</f>
        <v>150</v>
      </c>
      <c r="E10" s="35">
        <f>SUM(F10:G10,L10)</f>
        <v>120</v>
      </c>
      <c r="F10" s="36">
        <f>SUM(N10+R10+V10+Z10)</f>
        <v>0</v>
      </c>
      <c r="G10" s="37">
        <f>SUM(O10+S10+W10+AA10)</f>
        <v>120</v>
      </c>
      <c r="H10" s="37"/>
      <c r="I10" s="37">
        <v>120</v>
      </c>
      <c r="J10" s="37"/>
      <c r="K10" s="37"/>
      <c r="L10" s="36">
        <f>SUM(P10+T10+X10+AB10)</f>
        <v>0</v>
      </c>
      <c r="M10" s="38">
        <f>SUM(Q10+U10+Y10+AC10)</f>
        <v>30</v>
      </c>
      <c r="N10" s="39"/>
      <c r="O10" s="40">
        <v>60</v>
      </c>
      <c r="P10" s="40"/>
      <c r="Q10" s="41">
        <v>15</v>
      </c>
      <c r="R10" s="42"/>
      <c r="S10" s="40">
        <v>60</v>
      </c>
      <c r="T10" s="40"/>
      <c r="U10" s="40">
        <v>15</v>
      </c>
      <c r="V10" s="42"/>
      <c r="W10" s="40"/>
      <c r="X10" s="40"/>
      <c r="Y10" s="40"/>
      <c r="Z10" s="40"/>
      <c r="AA10" s="40"/>
      <c r="AB10" s="40"/>
      <c r="AC10" s="41"/>
      <c r="AD10" s="43">
        <v>3</v>
      </c>
      <c r="AE10" s="44">
        <v>3</v>
      </c>
      <c r="AF10" s="44"/>
      <c r="AG10" s="45"/>
      <c r="AH10" s="174">
        <v>5</v>
      </c>
      <c r="AI10" s="65"/>
      <c r="AJ10" s="65"/>
      <c r="AK10" s="66">
        <v>6</v>
      </c>
    </row>
    <row r="11" spans="1:37" s="48" customFormat="1" ht="36" customHeight="1" thickBot="1">
      <c r="A11" s="75" t="s">
        <v>8</v>
      </c>
      <c r="B11" s="190" t="s">
        <v>47</v>
      </c>
      <c r="C11" s="77" t="s">
        <v>102</v>
      </c>
      <c r="D11" s="35">
        <f>SUM(E11,M11)</f>
        <v>25</v>
      </c>
      <c r="E11" s="35">
        <f>SUM(F11:G11,L11)</f>
        <v>15</v>
      </c>
      <c r="F11" s="36">
        <f>SUM(N11+R11+V11+Z11)</f>
        <v>0</v>
      </c>
      <c r="G11" s="37">
        <f>SUM(O11+S11+W11+AA11)</f>
        <v>15</v>
      </c>
      <c r="H11" s="37"/>
      <c r="I11" s="37">
        <v>15</v>
      </c>
      <c r="J11" s="37"/>
      <c r="K11" s="37"/>
      <c r="L11" s="36">
        <f>SUM(P11+T11+X11+AB11)</f>
        <v>0</v>
      </c>
      <c r="M11" s="38">
        <f>SUM(Q11+U11+Y11+AC11)</f>
        <v>10</v>
      </c>
      <c r="N11" s="78"/>
      <c r="O11" s="79">
        <v>15</v>
      </c>
      <c r="P11" s="79"/>
      <c r="Q11" s="80">
        <v>10</v>
      </c>
      <c r="R11" s="79"/>
      <c r="S11" s="79"/>
      <c r="T11" s="79"/>
      <c r="U11" s="80"/>
      <c r="V11" s="81"/>
      <c r="W11" s="79"/>
      <c r="X11" s="79"/>
      <c r="Y11" s="79"/>
      <c r="Z11" s="79"/>
      <c r="AA11" s="79"/>
      <c r="AB11" s="79"/>
      <c r="AC11" s="80"/>
      <c r="AD11" s="82">
        <v>1</v>
      </c>
      <c r="AE11" s="83"/>
      <c r="AF11" s="83"/>
      <c r="AG11" s="84"/>
      <c r="AH11" s="175">
        <v>1</v>
      </c>
      <c r="AI11" s="79"/>
      <c r="AJ11" s="176">
        <f>SUM(AB11:AE11)</f>
        <v>1</v>
      </c>
      <c r="AK11" s="80"/>
    </row>
    <row r="12" spans="1:37" s="232" customFormat="1" ht="43.5" customHeight="1" thickBot="1">
      <c r="A12" s="49" t="s">
        <v>36</v>
      </c>
      <c r="B12" s="188" t="s">
        <v>21</v>
      </c>
      <c r="C12" s="51"/>
      <c r="D12" s="52">
        <f aca="true" t="shared" si="1" ref="D12:AK12">SUM(D13:D13)</f>
        <v>50</v>
      </c>
      <c r="E12" s="53">
        <f t="shared" si="1"/>
        <v>30</v>
      </c>
      <c r="F12" s="53">
        <f t="shared" si="1"/>
        <v>15</v>
      </c>
      <c r="G12" s="53">
        <f t="shared" si="1"/>
        <v>15</v>
      </c>
      <c r="H12" s="53">
        <f t="shared" si="1"/>
        <v>15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6">
        <f t="shared" si="1"/>
        <v>20</v>
      </c>
      <c r="N12" s="55">
        <f t="shared" si="1"/>
        <v>15</v>
      </c>
      <c r="O12" s="53">
        <f t="shared" si="1"/>
        <v>15</v>
      </c>
      <c r="P12" s="53">
        <f t="shared" si="1"/>
        <v>0</v>
      </c>
      <c r="Q12" s="53">
        <f t="shared" si="1"/>
        <v>20</v>
      </c>
      <c r="R12" s="53">
        <f t="shared" si="1"/>
        <v>0</v>
      </c>
      <c r="S12" s="53">
        <f t="shared" si="1"/>
        <v>0</v>
      </c>
      <c r="T12" s="53">
        <f t="shared" si="1"/>
        <v>0</v>
      </c>
      <c r="U12" s="56">
        <f t="shared" si="1"/>
        <v>0</v>
      </c>
      <c r="V12" s="57">
        <f t="shared" si="1"/>
        <v>0</v>
      </c>
      <c r="W12" s="53">
        <f t="shared" si="1"/>
        <v>0</v>
      </c>
      <c r="X12" s="53">
        <f t="shared" si="1"/>
        <v>0</v>
      </c>
      <c r="Y12" s="53">
        <f t="shared" si="1"/>
        <v>0</v>
      </c>
      <c r="Z12" s="53">
        <f t="shared" si="1"/>
        <v>0</v>
      </c>
      <c r="AA12" s="53">
        <f t="shared" si="1"/>
        <v>0</v>
      </c>
      <c r="AB12" s="53">
        <f t="shared" si="1"/>
        <v>0</v>
      </c>
      <c r="AC12" s="56">
        <f t="shared" si="1"/>
        <v>0</v>
      </c>
      <c r="AD12" s="57">
        <f t="shared" si="1"/>
        <v>2</v>
      </c>
      <c r="AE12" s="53">
        <f t="shared" si="1"/>
        <v>0</v>
      </c>
      <c r="AF12" s="53">
        <f t="shared" si="1"/>
        <v>0</v>
      </c>
      <c r="AG12" s="86">
        <f t="shared" si="1"/>
        <v>0</v>
      </c>
      <c r="AH12" s="57">
        <f t="shared" si="1"/>
        <v>1</v>
      </c>
      <c r="AI12" s="53">
        <f t="shared" si="1"/>
        <v>0</v>
      </c>
      <c r="AJ12" s="53">
        <f t="shared" si="1"/>
        <v>2</v>
      </c>
      <c r="AK12" s="56">
        <f t="shared" si="1"/>
        <v>0</v>
      </c>
    </row>
    <row r="13" spans="1:37" s="48" customFormat="1" ht="36" customHeight="1" thickBot="1">
      <c r="A13" s="61" t="s">
        <v>9</v>
      </c>
      <c r="B13" s="191" t="s">
        <v>62</v>
      </c>
      <c r="C13" s="63" t="s">
        <v>102</v>
      </c>
      <c r="D13" s="35">
        <f>SUM(E13,M13)</f>
        <v>50</v>
      </c>
      <c r="E13" s="35">
        <f>SUM(F13:G13,L13)</f>
        <v>30</v>
      </c>
      <c r="F13" s="36">
        <f>SUM(N13+R13+V13+Z13)</f>
        <v>15</v>
      </c>
      <c r="G13" s="37">
        <f>SUM(O13+S13+W13+AA13)</f>
        <v>15</v>
      </c>
      <c r="H13" s="37">
        <v>15</v>
      </c>
      <c r="I13" s="37"/>
      <c r="J13" s="37"/>
      <c r="K13" s="37"/>
      <c r="L13" s="36">
        <f>SUM(P13+T13+X13+AB13)</f>
        <v>0</v>
      </c>
      <c r="M13" s="38">
        <f>SUM(Q13+U13+Y13+AC13)</f>
        <v>20</v>
      </c>
      <c r="N13" s="65">
        <v>15</v>
      </c>
      <c r="O13" s="65">
        <v>15</v>
      </c>
      <c r="P13" s="65"/>
      <c r="Q13" s="66">
        <v>20</v>
      </c>
      <c r="R13" s="65"/>
      <c r="S13" s="65"/>
      <c r="T13" s="65"/>
      <c r="U13" s="66"/>
      <c r="V13" s="67"/>
      <c r="W13" s="65"/>
      <c r="X13" s="65"/>
      <c r="Y13" s="65"/>
      <c r="Z13" s="65"/>
      <c r="AA13" s="65"/>
      <c r="AB13" s="65"/>
      <c r="AC13" s="66"/>
      <c r="AD13" s="68">
        <v>2</v>
      </c>
      <c r="AE13" s="69"/>
      <c r="AF13" s="69"/>
      <c r="AG13" s="70"/>
      <c r="AH13" s="177">
        <v>1</v>
      </c>
      <c r="AI13" s="147"/>
      <c r="AJ13" s="156">
        <v>2</v>
      </c>
      <c r="AK13" s="168"/>
    </row>
    <row r="14" spans="1:37" s="232" customFormat="1" ht="53.25" customHeight="1" thickBot="1">
      <c r="A14" s="87" t="s">
        <v>37</v>
      </c>
      <c r="B14" s="192" t="s">
        <v>40</v>
      </c>
      <c r="C14" s="89"/>
      <c r="D14" s="90">
        <f aca="true" t="shared" si="2" ref="D14:AK14">SUM(D15:D15)</f>
        <v>75</v>
      </c>
      <c r="E14" s="91">
        <f t="shared" si="2"/>
        <v>60</v>
      </c>
      <c r="F14" s="91">
        <f t="shared" si="2"/>
        <v>30</v>
      </c>
      <c r="G14" s="91">
        <f t="shared" si="2"/>
        <v>30</v>
      </c>
      <c r="H14" s="91">
        <f t="shared" si="2"/>
        <v>30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92">
        <f t="shared" si="2"/>
        <v>15</v>
      </c>
      <c r="N14" s="93">
        <f t="shared" si="2"/>
        <v>30</v>
      </c>
      <c r="O14" s="91">
        <f t="shared" si="2"/>
        <v>30</v>
      </c>
      <c r="P14" s="91">
        <f t="shared" si="2"/>
        <v>0</v>
      </c>
      <c r="Q14" s="91">
        <f t="shared" si="2"/>
        <v>15</v>
      </c>
      <c r="R14" s="91">
        <f t="shared" si="2"/>
        <v>0</v>
      </c>
      <c r="S14" s="91">
        <f t="shared" si="2"/>
        <v>0</v>
      </c>
      <c r="T14" s="91">
        <f t="shared" si="2"/>
        <v>0</v>
      </c>
      <c r="U14" s="92">
        <f t="shared" si="2"/>
        <v>0</v>
      </c>
      <c r="V14" s="94">
        <f t="shared" si="2"/>
        <v>0</v>
      </c>
      <c r="W14" s="91">
        <f t="shared" si="2"/>
        <v>0</v>
      </c>
      <c r="X14" s="91">
        <f t="shared" si="2"/>
        <v>0</v>
      </c>
      <c r="Y14" s="91">
        <f t="shared" si="2"/>
        <v>0</v>
      </c>
      <c r="Z14" s="91">
        <f t="shared" si="2"/>
        <v>0</v>
      </c>
      <c r="AA14" s="91">
        <f t="shared" si="2"/>
        <v>0</v>
      </c>
      <c r="AB14" s="91">
        <f t="shared" si="2"/>
        <v>0</v>
      </c>
      <c r="AC14" s="92">
        <f t="shared" si="2"/>
        <v>0</v>
      </c>
      <c r="AD14" s="94">
        <f t="shared" si="2"/>
        <v>3</v>
      </c>
      <c r="AE14" s="91">
        <f t="shared" si="2"/>
        <v>0</v>
      </c>
      <c r="AF14" s="91">
        <f t="shared" si="2"/>
        <v>0</v>
      </c>
      <c r="AG14" s="95">
        <f t="shared" si="2"/>
        <v>0</v>
      </c>
      <c r="AH14" s="94">
        <f t="shared" si="2"/>
        <v>3</v>
      </c>
      <c r="AI14" s="91">
        <f t="shared" si="2"/>
        <v>0</v>
      </c>
      <c r="AJ14" s="91">
        <f t="shared" si="2"/>
        <v>3</v>
      </c>
      <c r="AK14" s="92">
        <f t="shared" si="2"/>
        <v>0</v>
      </c>
    </row>
    <row r="15" spans="1:37" s="48" customFormat="1" ht="36" customHeight="1" thickBot="1">
      <c r="A15" s="61" t="s">
        <v>9</v>
      </c>
      <c r="B15" s="191" t="s">
        <v>58</v>
      </c>
      <c r="C15" s="63" t="s">
        <v>96</v>
      </c>
      <c r="D15" s="35">
        <f>SUM(E15,M15)</f>
        <v>75</v>
      </c>
      <c r="E15" s="35">
        <f>SUM(F15:G15,L15)</f>
        <v>60</v>
      </c>
      <c r="F15" s="36">
        <f>SUM(N15+R15+V15+Z15)</f>
        <v>30</v>
      </c>
      <c r="G15" s="37">
        <f>SUM(O15+S15+W15+AA15)</f>
        <v>30</v>
      </c>
      <c r="H15" s="37">
        <v>30</v>
      </c>
      <c r="I15" s="37"/>
      <c r="J15" s="37"/>
      <c r="K15" s="37"/>
      <c r="L15" s="36">
        <f>SUM(P15+T15+X15+AB15)</f>
        <v>0</v>
      </c>
      <c r="M15" s="38">
        <f>SUM(Q15+U15+Y15+AC15)</f>
        <v>15</v>
      </c>
      <c r="N15" s="65">
        <v>30</v>
      </c>
      <c r="O15" s="65">
        <v>30</v>
      </c>
      <c r="P15" s="65"/>
      <c r="Q15" s="66">
        <v>15</v>
      </c>
      <c r="R15" s="65"/>
      <c r="S15" s="65"/>
      <c r="T15" s="65"/>
      <c r="U15" s="66"/>
      <c r="V15" s="67"/>
      <c r="W15" s="65"/>
      <c r="X15" s="65"/>
      <c r="Y15" s="65"/>
      <c r="Z15" s="65"/>
      <c r="AA15" s="65"/>
      <c r="AB15" s="65"/>
      <c r="AC15" s="66"/>
      <c r="AD15" s="68">
        <v>3</v>
      </c>
      <c r="AE15" s="69"/>
      <c r="AF15" s="69"/>
      <c r="AG15" s="70"/>
      <c r="AH15" s="177">
        <v>3</v>
      </c>
      <c r="AI15" s="147"/>
      <c r="AJ15" s="156">
        <v>3</v>
      </c>
      <c r="AK15" s="168"/>
    </row>
    <row r="16" spans="1:37" s="232" customFormat="1" ht="64.5" customHeight="1" thickBot="1">
      <c r="A16" s="96" t="s">
        <v>39</v>
      </c>
      <c r="B16" s="193" t="s">
        <v>38</v>
      </c>
      <c r="C16" s="98"/>
      <c r="D16" s="99">
        <f aca="true" t="shared" si="3" ref="D16:AK16">SUM(D17:D19)</f>
        <v>375</v>
      </c>
      <c r="E16" s="100">
        <f t="shared" si="3"/>
        <v>230</v>
      </c>
      <c r="F16" s="100">
        <f t="shared" si="3"/>
        <v>75</v>
      </c>
      <c r="G16" s="100">
        <f t="shared" si="3"/>
        <v>75</v>
      </c>
      <c r="H16" s="100">
        <f t="shared" si="3"/>
        <v>45</v>
      </c>
      <c r="I16" s="100">
        <f t="shared" si="3"/>
        <v>30</v>
      </c>
      <c r="J16" s="100">
        <f t="shared" si="3"/>
        <v>0</v>
      </c>
      <c r="K16" s="100">
        <f t="shared" si="3"/>
        <v>0</v>
      </c>
      <c r="L16" s="100">
        <f t="shared" si="3"/>
        <v>80</v>
      </c>
      <c r="M16" s="101">
        <f t="shared" si="3"/>
        <v>145</v>
      </c>
      <c r="N16" s="102">
        <f t="shared" si="3"/>
        <v>60</v>
      </c>
      <c r="O16" s="100">
        <f t="shared" si="3"/>
        <v>60</v>
      </c>
      <c r="P16" s="100">
        <f t="shared" si="3"/>
        <v>60</v>
      </c>
      <c r="Q16" s="100">
        <f t="shared" si="3"/>
        <v>120</v>
      </c>
      <c r="R16" s="100">
        <f t="shared" si="3"/>
        <v>0</v>
      </c>
      <c r="S16" s="100">
        <f t="shared" si="3"/>
        <v>0</v>
      </c>
      <c r="T16" s="100">
        <f t="shared" si="3"/>
        <v>0</v>
      </c>
      <c r="U16" s="101">
        <f t="shared" si="3"/>
        <v>0</v>
      </c>
      <c r="V16" s="103">
        <f t="shared" si="3"/>
        <v>15</v>
      </c>
      <c r="W16" s="100">
        <f t="shared" si="3"/>
        <v>15</v>
      </c>
      <c r="X16" s="100">
        <f t="shared" si="3"/>
        <v>20</v>
      </c>
      <c r="Y16" s="100">
        <f t="shared" si="3"/>
        <v>25</v>
      </c>
      <c r="Z16" s="100">
        <f>SUM(Z17:Z19)</f>
        <v>0</v>
      </c>
      <c r="AA16" s="100">
        <f>SUM(AA17:AA19)</f>
        <v>0</v>
      </c>
      <c r="AB16" s="100">
        <f>SUM(AB17:AB19)</f>
        <v>0</v>
      </c>
      <c r="AC16" s="101">
        <f>SUM(AC17:AC19)</f>
        <v>0</v>
      </c>
      <c r="AD16" s="103">
        <f t="shared" si="3"/>
        <v>12</v>
      </c>
      <c r="AE16" s="100">
        <f t="shared" si="3"/>
        <v>0</v>
      </c>
      <c r="AF16" s="100">
        <f t="shared" si="3"/>
        <v>3</v>
      </c>
      <c r="AG16" s="104">
        <f t="shared" si="3"/>
        <v>0</v>
      </c>
      <c r="AH16" s="103">
        <f t="shared" si="3"/>
        <v>10</v>
      </c>
      <c r="AI16" s="100">
        <f>SUM(AI17:AI19)</f>
        <v>0</v>
      </c>
      <c r="AJ16" s="100">
        <f>SUM(AJ17:AJ19)</f>
        <v>0</v>
      </c>
      <c r="AK16" s="101">
        <f t="shared" si="3"/>
        <v>0</v>
      </c>
    </row>
    <row r="17" spans="1:37" s="48" customFormat="1" ht="36" customHeight="1">
      <c r="A17" s="61" t="s">
        <v>9</v>
      </c>
      <c r="B17" s="191" t="s">
        <v>48</v>
      </c>
      <c r="C17" s="63" t="s">
        <v>96</v>
      </c>
      <c r="D17" s="35">
        <f>SUM(E17,M17)</f>
        <v>150</v>
      </c>
      <c r="E17" s="35">
        <f>SUM(F17:G17,L17)</f>
        <v>90</v>
      </c>
      <c r="F17" s="36">
        <f aca="true" t="shared" si="4" ref="F17:G19">SUM(N17+R17+V17+Z17)</f>
        <v>30</v>
      </c>
      <c r="G17" s="37">
        <f t="shared" si="4"/>
        <v>30</v>
      </c>
      <c r="H17" s="37">
        <v>30</v>
      </c>
      <c r="I17" s="37"/>
      <c r="J17" s="37"/>
      <c r="K17" s="37"/>
      <c r="L17" s="36">
        <f aca="true" t="shared" si="5" ref="L17:M19">SUM(P17+T17+X17+AB17)</f>
        <v>30</v>
      </c>
      <c r="M17" s="38">
        <f t="shared" si="5"/>
        <v>60</v>
      </c>
      <c r="N17" s="64">
        <v>30</v>
      </c>
      <c r="O17" s="65">
        <v>30</v>
      </c>
      <c r="P17" s="65">
        <v>30</v>
      </c>
      <c r="Q17" s="65">
        <v>60</v>
      </c>
      <c r="R17" s="65"/>
      <c r="S17" s="65"/>
      <c r="T17" s="65"/>
      <c r="U17" s="66"/>
      <c r="V17" s="67"/>
      <c r="W17" s="65"/>
      <c r="X17" s="65"/>
      <c r="Y17" s="65"/>
      <c r="Z17" s="65"/>
      <c r="AA17" s="65"/>
      <c r="AB17" s="65"/>
      <c r="AC17" s="66"/>
      <c r="AD17" s="68">
        <v>6</v>
      </c>
      <c r="AE17" s="69"/>
      <c r="AF17" s="69"/>
      <c r="AG17" s="70"/>
      <c r="AH17" s="174">
        <v>4</v>
      </c>
      <c r="AI17" s="36"/>
      <c r="AJ17" s="65"/>
      <c r="AK17" s="66"/>
    </row>
    <row r="18" spans="1:37" s="48" customFormat="1" ht="36" customHeight="1">
      <c r="A18" s="32" t="s">
        <v>8</v>
      </c>
      <c r="B18" s="189" t="s">
        <v>49</v>
      </c>
      <c r="C18" s="34" t="s">
        <v>96</v>
      </c>
      <c r="D18" s="35">
        <f>SUM(E18,M18)</f>
        <v>150</v>
      </c>
      <c r="E18" s="35">
        <f>SUM(F18:G18,L18)</f>
        <v>90</v>
      </c>
      <c r="F18" s="36">
        <f t="shared" si="4"/>
        <v>30</v>
      </c>
      <c r="G18" s="37">
        <f t="shared" si="4"/>
        <v>30</v>
      </c>
      <c r="H18" s="37">
        <v>15</v>
      </c>
      <c r="I18" s="37">
        <v>15</v>
      </c>
      <c r="J18" s="37"/>
      <c r="K18" s="37"/>
      <c r="L18" s="36">
        <f t="shared" si="5"/>
        <v>30</v>
      </c>
      <c r="M18" s="38">
        <f t="shared" si="5"/>
        <v>60</v>
      </c>
      <c r="N18" s="39">
        <v>30</v>
      </c>
      <c r="O18" s="40">
        <v>30</v>
      </c>
      <c r="P18" s="40">
        <v>30</v>
      </c>
      <c r="Q18" s="40">
        <v>60</v>
      </c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1"/>
      <c r="AD18" s="43">
        <v>6</v>
      </c>
      <c r="AE18" s="44"/>
      <c r="AF18" s="44"/>
      <c r="AG18" s="45"/>
      <c r="AH18" s="46">
        <v>4</v>
      </c>
      <c r="AI18" s="47"/>
      <c r="AJ18" s="40"/>
      <c r="AK18" s="41"/>
    </row>
    <row r="19" spans="1:37" s="48" customFormat="1" ht="36" customHeight="1" thickBot="1">
      <c r="A19" s="32" t="s">
        <v>7</v>
      </c>
      <c r="B19" s="189" t="s">
        <v>50</v>
      </c>
      <c r="C19" s="34" t="s">
        <v>100</v>
      </c>
      <c r="D19" s="35">
        <f>SUM(E19,M19)</f>
        <v>75</v>
      </c>
      <c r="E19" s="35">
        <f>SUM(F19:G19,L19)</f>
        <v>50</v>
      </c>
      <c r="F19" s="36">
        <f t="shared" si="4"/>
        <v>15</v>
      </c>
      <c r="G19" s="37">
        <f t="shared" si="4"/>
        <v>15</v>
      </c>
      <c r="H19" s="37"/>
      <c r="I19" s="37">
        <v>15</v>
      </c>
      <c r="J19" s="37"/>
      <c r="K19" s="37"/>
      <c r="L19" s="36">
        <f t="shared" si="5"/>
        <v>20</v>
      </c>
      <c r="M19" s="38">
        <f t="shared" si="5"/>
        <v>25</v>
      </c>
      <c r="N19" s="39"/>
      <c r="O19" s="40"/>
      <c r="P19" s="40"/>
      <c r="Q19" s="40"/>
      <c r="R19" s="40"/>
      <c r="S19" s="40"/>
      <c r="T19" s="40"/>
      <c r="U19" s="41"/>
      <c r="V19" s="39">
        <v>15</v>
      </c>
      <c r="W19" s="40">
        <v>15</v>
      </c>
      <c r="X19" s="40">
        <v>20</v>
      </c>
      <c r="Y19" s="40">
        <v>25</v>
      </c>
      <c r="Z19" s="39"/>
      <c r="AA19" s="40"/>
      <c r="AB19" s="40"/>
      <c r="AC19" s="40"/>
      <c r="AD19" s="43"/>
      <c r="AE19" s="44"/>
      <c r="AF19" s="44">
        <v>3</v>
      </c>
      <c r="AG19" s="45"/>
      <c r="AH19" s="175">
        <v>2</v>
      </c>
      <c r="AI19" s="176"/>
      <c r="AJ19" s="79"/>
      <c r="AK19" s="80"/>
    </row>
    <row r="20" spans="1:37" s="233" customFormat="1" ht="43.5" customHeight="1" thickBot="1">
      <c r="A20" s="49" t="s">
        <v>41</v>
      </c>
      <c r="B20" s="188" t="s">
        <v>22</v>
      </c>
      <c r="C20" s="106"/>
      <c r="D20" s="108">
        <f aca="true" t="shared" si="6" ref="D20:AK20">SUM(D21:D30)</f>
        <v>625</v>
      </c>
      <c r="E20" s="109">
        <f t="shared" si="6"/>
        <v>405</v>
      </c>
      <c r="F20" s="109">
        <f t="shared" si="6"/>
        <v>135</v>
      </c>
      <c r="G20" s="109">
        <f t="shared" si="6"/>
        <v>150</v>
      </c>
      <c r="H20" s="109">
        <f t="shared" si="6"/>
        <v>45</v>
      </c>
      <c r="I20" s="109">
        <f t="shared" si="6"/>
        <v>60</v>
      </c>
      <c r="J20" s="109">
        <f t="shared" si="6"/>
        <v>45</v>
      </c>
      <c r="K20" s="109">
        <f t="shared" si="6"/>
        <v>0</v>
      </c>
      <c r="L20" s="109">
        <f t="shared" si="6"/>
        <v>120</v>
      </c>
      <c r="M20" s="110">
        <f t="shared" si="6"/>
        <v>220</v>
      </c>
      <c r="N20" s="111">
        <f t="shared" si="6"/>
        <v>45</v>
      </c>
      <c r="O20" s="109">
        <f t="shared" si="6"/>
        <v>60</v>
      </c>
      <c r="P20" s="109">
        <f t="shared" si="6"/>
        <v>40</v>
      </c>
      <c r="Q20" s="109">
        <f t="shared" si="6"/>
        <v>80</v>
      </c>
      <c r="R20" s="109">
        <f t="shared" si="6"/>
        <v>60</v>
      </c>
      <c r="S20" s="109">
        <f t="shared" si="6"/>
        <v>60</v>
      </c>
      <c r="T20" s="109">
        <f t="shared" si="6"/>
        <v>60</v>
      </c>
      <c r="U20" s="110">
        <f t="shared" si="6"/>
        <v>95</v>
      </c>
      <c r="V20" s="107">
        <f t="shared" si="6"/>
        <v>30</v>
      </c>
      <c r="W20" s="109">
        <f t="shared" si="6"/>
        <v>30</v>
      </c>
      <c r="X20" s="109">
        <f t="shared" si="6"/>
        <v>20</v>
      </c>
      <c r="Y20" s="109">
        <f t="shared" si="6"/>
        <v>45</v>
      </c>
      <c r="Z20" s="109">
        <f t="shared" si="6"/>
        <v>0</v>
      </c>
      <c r="AA20" s="109">
        <f t="shared" si="6"/>
        <v>0</v>
      </c>
      <c r="AB20" s="109">
        <f t="shared" si="6"/>
        <v>0</v>
      </c>
      <c r="AC20" s="110">
        <f t="shared" si="6"/>
        <v>0</v>
      </c>
      <c r="AD20" s="107">
        <f t="shared" si="6"/>
        <v>9</v>
      </c>
      <c r="AE20" s="109">
        <f t="shared" si="6"/>
        <v>11</v>
      </c>
      <c r="AF20" s="109">
        <f t="shared" si="6"/>
        <v>5</v>
      </c>
      <c r="AG20" s="112">
        <f t="shared" si="6"/>
        <v>0</v>
      </c>
      <c r="AH20" s="107">
        <f t="shared" si="6"/>
        <v>16</v>
      </c>
      <c r="AI20" s="109">
        <f t="shared" si="6"/>
        <v>25</v>
      </c>
      <c r="AJ20" s="109">
        <f t="shared" si="6"/>
        <v>7</v>
      </c>
      <c r="AK20" s="110">
        <f t="shared" si="6"/>
        <v>0</v>
      </c>
    </row>
    <row r="21" spans="1:37" s="48" customFormat="1" ht="36" customHeight="1">
      <c r="A21" s="61" t="s">
        <v>9</v>
      </c>
      <c r="B21" s="191" t="s">
        <v>63</v>
      </c>
      <c r="C21" s="63" t="s">
        <v>102</v>
      </c>
      <c r="D21" s="35">
        <f aca="true" t="shared" si="7" ref="D21:D26">SUM(E21,M21)</f>
        <v>50</v>
      </c>
      <c r="E21" s="35">
        <f aca="true" t="shared" si="8" ref="E21:E26">SUM(F21:G21,L21)</f>
        <v>30</v>
      </c>
      <c r="F21" s="36">
        <f aca="true" t="shared" si="9" ref="F21:F30">SUM(N21+R21+V21+Z21)</f>
        <v>15</v>
      </c>
      <c r="G21" s="37">
        <f aca="true" t="shared" si="10" ref="G21:G30">SUM(O21+S21+W21+AA21)</f>
        <v>15</v>
      </c>
      <c r="H21" s="37"/>
      <c r="I21" s="37"/>
      <c r="J21" s="37">
        <v>15</v>
      </c>
      <c r="K21" s="37"/>
      <c r="L21" s="36">
        <f aca="true" t="shared" si="11" ref="L21:M30">SUM(P21+T21+X21+AB21)</f>
        <v>0</v>
      </c>
      <c r="M21" s="38">
        <f t="shared" si="11"/>
        <v>20</v>
      </c>
      <c r="N21" s="65">
        <v>15</v>
      </c>
      <c r="O21" s="65">
        <v>15</v>
      </c>
      <c r="P21" s="65"/>
      <c r="Q21" s="66">
        <v>20</v>
      </c>
      <c r="R21" s="65"/>
      <c r="S21" s="65"/>
      <c r="T21" s="65"/>
      <c r="U21" s="66"/>
      <c r="V21" s="67"/>
      <c r="W21" s="65"/>
      <c r="X21" s="65"/>
      <c r="Y21" s="65"/>
      <c r="Z21" s="65"/>
      <c r="AA21" s="65"/>
      <c r="AB21" s="65"/>
      <c r="AC21" s="66"/>
      <c r="AD21" s="68">
        <v>2</v>
      </c>
      <c r="AE21" s="69"/>
      <c r="AF21" s="69"/>
      <c r="AG21" s="70"/>
      <c r="AH21" s="174">
        <v>1</v>
      </c>
      <c r="AI21" s="65">
        <v>2</v>
      </c>
      <c r="AJ21" s="65"/>
      <c r="AK21" s="66"/>
    </row>
    <row r="22" spans="1:37" s="48" customFormat="1" ht="36" customHeight="1">
      <c r="A22" s="75" t="s">
        <v>8</v>
      </c>
      <c r="B22" s="189" t="s">
        <v>64</v>
      </c>
      <c r="C22" s="34" t="s">
        <v>101</v>
      </c>
      <c r="D22" s="35">
        <f t="shared" si="7"/>
        <v>50</v>
      </c>
      <c r="E22" s="35">
        <f t="shared" si="8"/>
        <v>30</v>
      </c>
      <c r="F22" s="36">
        <f t="shared" si="9"/>
        <v>15</v>
      </c>
      <c r="G22" s="37">
        <f t="shared" si="10"/>
        <v>15</v>
      </c>
      <c r="H22" s="37"/>
      <c r="I22" s="37">
        <v>15</v>
      </c>
      <c r="J22" s="37"/>
      <c r="K22" s="37"/>
      <c r="L22" s="36">
        <f t="shared" si="11"/>
        <v>0</v>
      </c>
      <c r="M22" s="38">
        <f t="shared" si="11"/>
        <v>20</v>
      </c>
      <c r="N22" s="39"/>
      <c r="O22" s="79"/>
      <c r="P22" s="40"/>
      <c r="Q22" s="79"/>
      <c r="R22" s="40">
        <v>15</v>
      </c>
      <c r="S22" s="40">
        <v>15</v>
      </c>
      <c r="T22" s="40"/>
      <c r="U22" s="41">
        <v>20</v>
      </c>
      <c r="V22" s="42"/>
      <c r="W22" s="40"/>
      <c r="X22" s="40"/>
      <c r="Y22" s="40"/>
      <c r="Z22" s="40"/>
      <c r="AA22" s="40"/>
      <c r="AB22" s="40"/>
      <c r="AC22" s="41"/>
      <c r="AD22" s="82"/>
      <c r="AE22" s="44">
        <v>2</v>
      </c>
      <c r="AF22" s="44"/>
      <c r="AG22" s="45"/>
      <c r="AH22" s="46">
        <v>1</v>
      </c>
      <c r="AI22" s="40">
        <v>2</v>
      </c>
      <c r="AJ22" s="40"/>
      <c r="AK22" s="41"/>
    </row>
    <row r="23" spans="1:37" s="48" customFormat="1" ht="36" customHeight="1">
      <c r="A23" s="32" t="s">
        <v>7</v>
      </c>
      <c r="B23" s="189" t="s">
        <v>65</v>
      </c>
      <c r="C23" s="34" t="s">
        <v>102</v>
      </c>
      <c r="D23" s="35">
        <f t="shared" si="7"/>
        <v>25</v>
      </c>
      <c r="E23" s="35">
        <f t="shared" si="8"/>
        <v>15</v>
      </c>
      <c r="F23" s="36">
        <f t="shared" si="9"/>
        <v>0</v>
      </c>
      <c r="G23" s="37">
        <f t="shared" si="10"/>
        <v>15</v>
      </c>
      <c r="H23" s="37"/>
      <c r="I23" s="37">
        <v>15</v>
      </c>
      <c r="J23" s="37"/>
      <c r="K23" s="37"/>
      <c r="L23" s="36">
        <f t="shared" si="11"/>
        <v>0</v>
      </c>
      <c r="M23" s="38">
        <f t="shared" si="11"/>
        <v>10</v>
      </c>
      <c r="N23" s="40"/>
      <c r="O23" s="40">
        <v>15</v>
      </c>
      <c r="P23" s="40"/>
      <c r="Q23" s="41">
        <v>10</v>
      </c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1"/>
      <c r="AD23" s="43">
        <v>1</v>
      </c>
      <c r="AE23" s="44"/>
      <c r="AF23" s="44"/>
      <c r="AG23" s="45"/>
      <c r="AH23" s="46">
        <v>1</v>
      </c>
      <c r="AI23" s="40">
        <v>1</v>
      </c>
      <c r="AJ23" s="40">
        <v>1</v>
      </c>
      <c r="AK23" s="41"/>
    </row>
    <row r="24" spans="1:37" s="48" customFormat="1" ht="36" customHeight="1">
      <c r="A24" s="61" t="s">
        <v>6</v>
      </c>
      <c r="B24" s="194" t="s">
        <v>66</v>
      </c>
      <c r="C24" s="34" t="s">
        <v>96</v>
      </c>
      <c r="D24" s="35">
        <f t="shared" si="7"/>
        <v>75</v>
      </c>
      <c r="E24" s="35">
        <f t="shared" si="8"/>
        <v>50</v>
      </c>
      <c r="F24" s="36">
        <f t="shared" si="9"/>
        <v>15</v>
      </c>
      <c r="G24" s="37">
        <f t="shared" si="10"/>
        <v>15</v>
      </c>
      <c r="H24" s="37">
        <v>15</v>
      </c>
      <c r="I24" s="37"/>
      <c r="J24" s="37"/>
      <c r="K24" s="37"/>
      <c r="L24" s="36">
        <f t="shared" si="11"/>
        <v>20</v>
      </c>
      <c r="M24" s="38">
        <f t="shared" si="11"/>
        <v>25</v>
      </c>
      <c r="N24" s="42">
        <v>15</v>
      </c>
      <c r="O24" s="40">
        <v>15</v>
      </c>
      <c r="P24" s="40">
        <v>20</v>
      </c>
      <c r="Q24" s="40">
        <v>25</v>
      </c>
      <c r="R24" s="42"/>
      <c r="S24" s="40"/>
      <c r="T24" s="40"/>
      <c r="U24" s="40"/>
      <c r="V24" s="42"/>
      <c r="W24" s="40"/>
      <c r="X24" s="40"/>
      <c r="Y24" s="40"/>
      <c r="Z24" s="40"/>
      <c r="AA24" s="40"/>
      <c r="AB24" s="40"/>
      <c r="AC24" s="41"/>
      <c r="AD24" s="43">
        <v>3</v>
      </c>
      <c r="AE24" s="44"/>
      <c r="AF24" s="44"/>
      <c r="AG24" s="45"/>
      <c r="AH24" s="46">
        <v>2</v>
      </c>
      <c r="AI24" s="40">
        <v>3</v>
      </c>
      <c r="AJ24" s="40">
        <v>3</v>
      </c>
      <c r="AK24" s="41"/>
    </row>
    <row r="25" spans="1:37" s="48" customFormat="1" ht="36" customHeight="1">
      <c r="A25" s="75" t="s">
        <v>5</v>
      </c>
      <c r="B25" s="194" t="s">
        <v>67</v>
      </c>
      <c r="C25" s="34" t="s">
        <v>102</v>
      </c>
      <c r="D25" s="35">
        <f t="shared" si="7"/>
        <v>75</v>
      </c>
      <c r="E25" s="35">
        <f t="shared" si="8"/>
        <v>50</v>
      </c>
      <c r="F25" s="36">
        <f t="shared" si="9"/>
        <v>15</v>
      </c>
      <c r="G25" s="37">
        <f t="shared" si="10"/>
        <v>15</v>
      </c>
      <c r="H25" s="37">
        <v>15</v>
      </c>
      <c r="I25" s="37"/>
      <c r="J25" s="37"/>
      <c r="K25" s="37"/>
      <c r="L25" s="36">
        <f t="shared" si="11"/>
        <v>20</v>
      </c>
      <c r="M25" s="38">
        <f t="shared" si="11"/>
        <v>25</v>
      </c>
      <c r="N25" s="42">
        <v>15</v>
      </c>
      <c r="O25" s="40">
        <v>15</v>
      </c>
      <c r="P25" s="40">
        <v>20</v>
      </c>
      <c r="Q25" s="40">
        <v>25</v>
      </c>
      <c r="R25" s="42"/>
      <c r="S25" s="40"/>
      <c r="T25" s="40"/>
      <c r="U25" s="40"/>
      <c r="V25" s="42"/>
      <c r="W25" s="40"/>
      <c r="X25" s="40"/>
      <c r="Y25" s="40"/>
      <c r="Z25" s="40"/>
      <c r="AA25" s="40"/>
      <c r="AB25" s="40"/>
      <c r="AC25" s="41"/>
      <c r="AD25" s="43">
        <v>3</v>
      </c>
      <c r="AE25" s="44"/>
      <c r="AF25" s="44"/>
      <c r="AG25" s="45"/>
      <c r="AH25" s="46">
        <v>2</v>
      </c>
      <c r="AI25" s="40">
        <v>3</v>
      </c>
      <c r="AJ25" s="40"/>
      <c r="AK25" s="41"/>
    </row>
    <row r="26" spans="1:37" s="234" customFormat="1" ht="36" customHeight="1">
      <c r="A26" s="32" t="s">
        <v>4</v>
      </c>
      <c r="B26" s="189" t="s">
        <v>68</v>
      </c>
      <c r="C26" s="113" t="s">
        <v>101</v>
      </c>
      <c r="D26" s="35">
        <f t="shared" si="7"/>
        <v>75</v>
      </c>
      <c r="E26" s="35">
        <f t="shared" si="8"/>
        <v>50</v>
      </c>
      <c r="F26" s="36">
        <f t="shared" si="9"/>
        <v>15</v>
      </c>
      <c r="G26" s="37">
        <f t="shared" si="10"/>
        <v>15</v>
      </c>
      <c r="H26" s="37">
        <v>15</v>
      </c>
      <c r="I26" s="37"/>
      <c r="J26" s="37"/>
      <c r="K26" s="37"/>
      <c r="L26" s="36">
        <f t="shared" si="11"/>
        <v>20</v>
      </c>
      <c r="M26" s="38">
        <f t="shared" si="11"/>
        <v>25</v>
      </c>
      <c r="N26" s="114"/>
      <c r="O26" s="115"/>
      <c r="P26" s="115"/>
      <c r="Q26" s="115"/>
      <c r="R26" s="117">
        <v>15</v>
      </c>
      <c r="S26" s="115">
        <v>15</v>
      </c>
      <c r="T26" s="115">
        <v>20</v>
      </c>
      <c r="U26" s="115">
        <v>25</v>
      </c>
      <c r="V26" s="117"/>
      <c r="W26" s="115"/>
      <c r="X26" s="115"/>
      <c r="Y26" s="115"/>
      <c r="Z26" s="115"/>
      <c r="AA26" s="115"/>
      <c r="AB26" s="115"/>
      <c r="AC26" s="116"/>
      <c r="AD26" s="117"/>
      <c r="AE26" s="115">
        <v>3</v>
      </c>
      <c r="AF26" s="115"/>
      <c r="AG26" s="113"/>
      <c r="AH26" s="46">
        <v>2</v>
      </c>
      <c r="AI26" s="115">
        <v>3</v>
      </c>
      <c r="AJ26" s="115">
        <v>3</v>
      </c>
      <c r="AK26" s="116"/>
    </row>
    <row r="27" spans="1:37" s="48" customFormat="1" ht="36" customHeight="1">
      <c r="A27" s="61" t="s">
        <v>13</v>
      </c>
      <c r="B27" s="189" t="s">
        <v>69</v>
      </c>
      <c r="C27" s="34" t="s">
        <v>101</v>
      </c>
      <c r="D27" s="35">
        <f>SUM(E27,M27)</f>
        <v>75</v>
      </c>
      <c r="E27" s="35">
        <f>SUM(F27:G27,L27)</f>
        <v>50</v>
      </c>
      <c r="F27" s="36">
        <f t="shared" si="9"/>
        <v>15</v>
      </c>
      <c r="G27" s="37">
        <f t="shared" si="10"/>
        <v>15</v>
      </c>
      <c r="H27" s="37"/>
      <c r="I27" s="37">
        <v>15</v>
      </c>
      <c r="J27" s="37"/>
      <c r="K27" s="37"/>
      <c r="L27" s="36">
        <f t="shared" si="11"/>
        <v>20</v>
      </c>
      <c r="M27" s="38">
        <f t="shared" si="11"/>
        <v>25</v>
      </c>
      <c r="N27" s="39"/>
      <c r="O27" s="40"/>
      <c r="P27" s="40"/>
      <c r="Q27" s="40"/>
      <c r="R27" s="42">
        <v>15</v>
      </c>
      <c r="S27" s="40">
        <v>15</v>
      </c>
      <c r="T27" s="40">
        <v>20</v>
      </c>
      <c r="U27" s="40">
        <v>25</v>
      </c>
      <c r="V27" s="42"/>
      <c r="W27" s="40"/>
      <c r="X27" s="40"/>
      <c r="Y27" s="40"/>
      <c r="Z27" s="40"/>
      <c r="AA27" s="40"/>
      <c r="AB27" s="40"/>
      <c r="AC27" s="41"/>
      <c r="AD27" s="43"/>
      <c r="AE27" s="44">
        <v>3</v>
      </c>
      <c r="AF27" s="44"/>
      <c r="AG27" s="45"/>
      <c r="AH27" s="46">
        <v>2</v>
      </c>
      <c r="AI27" s="40">
        <v>3</v>
      </c>
      <c r="AJ27" s="40"/>
      <c r="AK27" s="41"/>
    </row>
    <row r="28" spans="1:37" s="48" customFormat="1" ht="36" customHeight="1">
      <c r="A28" s="75" t="s">
        <v>14</v>
      </c>
      <c r="B28" s="194" t="s">
        <v>70</v>
      </c>
      <c r="C28" s="34" t="s">
        <v>101</v>
      </c>
      <c r="D28" s="35">
        <f>SUM(E28,M28)</f>
        <v>75</v>
      </c>
      <c r="E28" s="35">
        <f>SUM(F28:G28,L28)</f>
        <v>50</v>
      </c>
      <c r="F28" s="36">
        <f t="shared" si="9"/>
        <v>15</v>
      </c>
      <c r="G28" s="37">
        <f t="shared" si="10"/>
        <v>15</v>
      </c>
      <c r="H28" s="37"/>
      <c r="I28" s="37"/>
      <c r="J28" s="37">
        <v>15</v>
      </c>
      <c r="K28" s="37"/>
      <c r="L28" s="36">
        <f t="shared" si="11"/>
        <v>20</v>
      </c>
      <c r="M28" s="38">
        <f t="shared" si="11"/>
        <v>25</v>
      </c>
      <c r="N28" s="39"/>
      <c r="O28" s="40"/>
      <c r="P28" s="40"/>
      <c r="Q28" s="40"/>
      <c r="R28" s="42">
        <v>15</v>
      </c>
      <c r="S28" s="40">
        <v>15</v>
      </c>
      <c r="T28" s="40">
        <v>20</v>
      </c>
      <c r="U28" s="40">
        <v>25</v>
      </c>
      <c r="V28" s="42"/>
      <c r="W28" s="40"/>
      <c r="X28" s="40"/>
      <c r="Y28" s="40"/>
      <c r="Z28" s="40"/>
      <c r="AA28" s="40"/>
      <c r="AB28" s="40"/>
      <c r="AC28" s="41"/>
      <c r="AD28" s="43"/>
      <c r="AE28" s="44">
        <v>3</v>
      </c>
      <c r="AF28" s="44"/>
      <c r="AG28" s="45"/>
      <c r="AH28" s="46">
        <v>2</v>
      </c>
      <c r="AI28" s="40">
        <v>3</v>
      </c>
      <c r="AJ28" s="40"/>
      <c r="AK28" s="41"/>
    </row>
    <row r="29" spans="1:37" s="48" customFormat="1" ht="36" customHeight="1">
      <c r="A29" s="32" t="s">
        <v>15</v>
      </c>
      <c r="B29" s="194" t="s">
        <v>71</v>
      </c>
      <c r="C29" s="34" t="s">
        <v>100</v>
      </c>
      <c r="D29" s="35">
        <f>SUM(E29,M29)</f>
        <v>75</v>
      </c>
      <c r="E29" s="35">
        <f>SUM(F29:G29,L29)</f>
        <v>50</v>
      </c>
      <c r="F29" s="36">
        <f t="shared" si="9"/>
        <v>15</v>
      </c>
      <c r="G29" s="37">
        <f t="shared" si="10"/>
        <v>15</v>
      </c>
      <c r="H29" s="37"/>
      <c r="I29" s="37"/>
      <c r="J29" s="37">
        <v>15</v>
      </c>
      <c r="K29" s="37"/>
      <c r="L29" s="36">
        <f>SUM(P29+T29+X29+AB29)</f>
        <v>20</v>
      </c>
      <c r="M29" s="38">
        <f>SUM(Q29+U29+Y29+AC29)</f>
        <v>25</v>
      </c>
      <c r="N29" s="39"/>
      <c r="O29" s="40"/>
      <c r="P29" s="40"/>
      <c r="Q29" s="40"/>
      <c r="R29" s="40"/>
      <c r="S29" s="40"/>
      <c r="T29" s="40"/>
      <c r="U29" s="41"/>
      <c r="V29" s="42">
        <v>15</v>
      </c>
      <c r="W29" s="40">
        <v>15</v>
      </c>
      <c r="X29" s="40">
        <v>20</v>
      </c>
      <c r="Y29" s="40">
        <v>25</v>
      </c>
      <c r="Z29" s="40"/>
      <c r="AA29" s="40"/>
      <c r="AB29" s="40"/>
      <c r="AC29" s="41"/>
      <c r="AD29" s="43"/>
      <c r="AE29" s="44"/>
      <c r="AF29" s="44">
        <v>3</v>
      </c>
      <c r="AG29" s="45"/>
      <c r="AH29" s="46">
        <v>2</v>
      </c>
      <c r="AI29" s="40">
        <v>3</v>
      </c>
      <c r="AJ29" s="40"/>
      <c r="AK29" s="41"/>
    </row>
    <row r="30" spans="1:37" s="48" customFormat="1" ht="36" customHeight="1" thickBot="1">
      <c r="A30" s="61" t="s">
        <v>16</v>
      </c>
      <c r="B30" s="194" t="s">
        <v>105</v>
      </c>
      <c r="C30" s="34" t="s">
        <v>98</v>
      </c>
      <c r="D30" s="35">
        <f>SUM(E30,M30)</f>
        <v>50</v>
      </c>
      <c r="E30" s="35">
        <f>SUM(F30:G30,L30)</f>
        <v>30</v>
      </c>
      <c r="F30" s="36">
        <f t="shared" si="9"/>
        <v>15</v>
      </c>
      <c r="G30" s="37">
        <f t="shared" si="10"/>
        <v>15</v>
      </c>
      <c r="H30" s="37"/>
      <c r="I30" s="37">
        <v>15</v>
      </c>
      <c r="J30" s="37"/>
      <c r="K30" s="37"/>
      <c r="L30" s="36">
        <f t="shared" si="11"/>
        <v>0</v>
      </c>
      <c r="M30" s="38">
        <f t="shared" si="11"/>
        <v>20</v>
      </c>
      <c r="N30" s="39"/>
      <c r="O30" s="40"/>
      <c r="P30" s="40"/>
      <c r="Q30" s="40"/>
      <c r="R30" s="40"/>
      <c r="S30" s="40"/>
      <c r="T30" s="40"/>
      <c r="U30" s="41"/>
      <c r="V30" s="40">
        <v>15</v>
      </c>
      <c r="W30" s="40">
        <v>15</v>
      </c>
      <c r="X30" s="40"/>
      <c r="Y30" s="41">
        <v>20</v>
      </c>
      <c r="Z30" s="40"/>
      <c r="AA30" s="40"/>
      <c r="AB30" s="40"/>
      <c r="AC30" s="41"/>
      <c r="AD30" s="43"/>
      <c r="AE30" s="44"/>
      <c r="AF30" s="44">
        <v>2</v>
      </c>
      <c r="AG30" s="45"/>
      <c r="AH30" s="46">
        <v>1</v>
      </c>
      <c r="AI30" s="40">
        <v>2</v>
      </c>
      <c r="AJ30" s="40"/>
      <c r="AK30" s="41"/>
    </row>
    <row r="31" spans="1:37" s="233" customFormat="1" ht="43.5" customHeight="1" thickBot="1">
      <c r="A31" s="87" t="s">
        <v>42</v>
      </c>
      <c r="B31" s="192" t="s">
        <v>43</v>
      </c>
      <c r="C31" s="118"/>
      <c r="D31" s="120">
        <f aca="true" t="shared" si="12" ref="D31:AK31">SUM(D32:D34)</f>
        <v>125</v>
      </c>
      <c r="E31" s="121">
        <f t="shared" si="12"/>
        <v>105</v>
      </c>
      <c r="F31" s="121">
        <f t="shared" si="12"/>
        <v>45</v>
      </c>
      <c r="G31" s="121">
        <f t="shared" si="12"/>
        <v>60</v>
      </c>
      <c r="H31" s="121">
        <f t="shared" si="12"/>
        <v>60</v>
      </c>
      <c r="I31" s="121">
        <f t="shared" si="12"/>
        <v>0</v>
      </c>
      <c r="J31" s="121">
        <f t="shared" si="12"/>
        <v>0</v>
      </c>
      <c r="K31" s="121">
        <f t="shared" si="12"/>
        <v>0</v>
      </c>
      <c r="L31" s="121">
        <f t="shared" si="12"/>
        <v>0</v>
      </c>
      <c r="M31" s="122">
        <f t="shared" si="12"/>
        <v>20</v>
      </c>
      <c r="N31" s="123">
        <f t="shared" si="12"/>
        <v>45</v>
      </c>
      <c r="O31" s="121">
        <f t="shared" si="12"/>
        <v>60</v>
      </c>
      <c r="P31" s="121">
        <f t="shared" si="12"/>
        <v>0</v>
      </c>
      <c r="Q31" s="121">
        <f t="shared" si="12"/>
        <v>20</v>
      </c>
      <c r="R31" s="121">
        <f t="shared" si="12"/>
        <v>0</v>
      </c>
      <c r="S31" s="121">
        <f t="shared" si="12"/>
        <v>0</v>
      </c>
      <c r="T31" s="121">
        <f t="shared" si="12"/>
        <v>0</v>
      </c>
      <c r="U31" s="122">
        <f t="shared" si="12"/>
        <v>0</v>
      </c>
      <c r="V31" s="119">
        <f t="shared" si="12"/>
        <v>0</v>
      </c>
      <c r="W31" s="121">
        <f t="shared" si="12"/>
        <v>0</v>
      </c>
      <c r="X31" s="121">
        <f t="shared" si="12"/>
        <v>0</v>
      </c>
      <c r="Y31" s="121">
        <f t="shared" si="12"/>
        <v>0</v>
      </c>
      <c r="Z31" s="121">
        <f t="shared" si="12"/>
        <v>0</v>
      </c>
      <c r="AA31" s="121">
        <f t="shared" si="12"/>
        <v>0</v>
      </c>
      <c r="AB31" s="121">
        <f t="shared" si="12"/>
        <v>0</v>
      </c>
      <c r="AC31" s="122">
        <f t="shared" si="12"/>
        <v>0</v>
      </c>
      <c r="AD31" s="119">
        <f t="shared" si="12"/>
        <v>4</v>
      </c>
      <c r="AE31" s="121">
        <f t="shared" si="12"/>
        <v>0</v>
      </c>
      <c r="AF31" s="121">
        <f t="shared" si="12"/>
        <v>0</v>
      </c>
      <c r="AG31" s="124">
        <f t="shared" si="12"/>
        <v>0</v>
      </c>
      <c r="AH31" s="119">
        <f t="shared" si="12"/>
        <v>4</v>
      </c>
      <c r="AI31" s="121">
        <f>SUM(AI32:AI34)</f>
        <v>4</v>
      </c>
      <c r="AJ31" s="121">
        <f>SUM(AJ32:AJ34)</f>
        <v>1</v>
      </c>
      <c r="AK31" s="122">
        <f t="shared" si="12"/>
        <v>0</v>
      </c>
    </row>
    <row r="32" spans="1:37" s="48" customFormat="1" ht="36" customHeight="1">
      <c r="A32" s="61" t="s">
        <v>9</v>
      </c>
      <c r="B32" s="191" t="s">
        <v>59</v>
      </c>
      <c r="C32" s="63" t="s">
        <v>96</v>
      </c>
      <c r="D32" s="35">
        <f>SUM(E32,M32)</f>
        <v>35</v>
      </c>
      <c r="E32" s="35">
        <f>SUM(F32:G32,L32)</f>
        <v>30</v>
      </c>
      <c r="F32" s="36">
        <f aca="true" t="shared" si="13" ref="F32:G34">SUM(N32+R32+V32+Z32)</f>
        <v>15</v>
      </c>
      <c r="G32" s="37">
        <f t="shared" si="13"/>
        <v>15</v>
      </c>
      <c r="H32" s="37">
        <v>15</v>
      </c>
      <c r="I32" s="37"/>
      <c r="J32" s="37"/>
      <c r="K32" s="37"/>
      <c r="L32" s="36">
        <f aca="true" t="shared" si="14" ref="L32:M34">SUM(P32+T32+X32+AB32)</f>
        <v>0</v>
      </c>
      <c r="M32" s="38">
        <f t="shared" si="14"/>
        <v>5</v>
      </c>
      <c r="N32" s="65">
        <v>15</v>
      </c>
      <c r="O32" s="65">
        <v>15</v>
      </c>
      <c r="P32" s="65"/>
      <c r="Q32" s="66">
        <v>5</v>
      </c>
      <c r="R32" s="65"/>
      <c r="S32" s="65"/>
      <c r="T32" s="65"/>
      <c r="U32" s="66"/>
      <c r="V32" s="67"/>
      <c r="W32" s="65"/>
      <c r="X32" s="65"/>
      <c r="Y32" s="65"/>
      <c r="Z32" s="65"/>
      <c r="AA32" s="65"/>
      <c r="AB32" s="65"/>
      <c r="AC32" s="66"/>
      <c r="AD32" s="68">
        <v>1</v>
      </c>
      <c r="AE32" s="69"/>
      <c r="AF32" s="69"/>
      <c r="AG32" s="70"/>
      <c r="AH32" s="174">
        <v>1</v>
      </c>
      <c r="AI32" s="65">
        <v>1</v>
      </c>
      <c r="AJ32" s="65">
        <v>1</v>
      </c>
      <c r="AK32" s="66"/>
    </row>
    <row r="33" spans="1:37" s="48" customFormat="1" ht="33.75" customHeight="1">
      <c r="A33" s="75" t="s">
        <v>8</v>
      </c>
      <c r="B33" s="189" t="s">
        <v>60</v>
      </c>
      <c r="C33" s="34" t="s">
        <v>96</v>
      </c>
      <c r="D33" s="35">
        <f>SUM(E33,M33)</f>
        <v>55</v>
      </c>
      <c r="E33" s="35">
        <f>SUM(F33:G33,L33)</f>
        <v>45</v>
      </c>
      <c r="F33" s="36">
        <f t="shared" si="13"/>
        <v>15</v>
      </c>
      <c r="G33" s="37">
        <f t="shared" si="13"/>
        <v>30</v>
      </c>
      <c r="H33" s="37">
        <v>30</v>
      </c>
      <c r="I33" s="37"/>
      <c r="J33" s="37"/>
      <c r="K33" s="37"/>
      <c r="L33" s="36">
        <f t="shared" si="14"/>
        <v>0</v>
      </c>
      <c r="M33" s="38">
        <f t="shared" si="14"/>
        <v>10</v>
      </c>
      <c r="N33" s="40">
        <v>15</v>
      </c>
      <c r="O33" s="40">
        <v>30</v>
      </c>
      <c r="P33" s="40"/>
      <c r="Q33" s="41">
        <v>10</v>
      </c>
      <c r="R33" s="40"/>
      <c r="S33" s="40"/>
      <c r="T33" s="40"/>
      <c r="U33" s="41"/>
      <c r="V33" s="42"/>
      <c r="W33" s="40"/>
      <c r="X33" s="40"/>
      <c r="Y33" s="40"/>
      <c r="Z33" s="40"/>
      <c r="AA33" s="40"/>
      <c r="AB33" s="40"/>
      <c r="AC33" s="41"/>
      <c r="AD33" s="82">
        <v>2</v>
      </c>
      <c r="AE33" s="44"/>
      <c r="AF33" s="44"/>
      <c r="AG33" s="45"/>
      <c r="AH33" s="46">
        <v>2</v>
      </c>
      <c r="AI33" s="40">
        <v>2</v>
      </c>
      <c r="AJ33" s="40"/>
      <c r="AK33" s="41"/>
    </row>
    <row r="34" spans="1:37" s="48" customFormat="1" ht="36" customHeight="1" thickBot="1">
      <c r="A34" s="32" t="s">
        <v>7</v>
      </c>
      <c r="B34" s="189" t="s">
        <v>61</v>
      </c>
      <c r="C34" s="34" t="s">
        <v>102</v>
      </c>
      <c r="D34" s="35">
        <f>SUM(E34,M34)</f>
        <v>35</v>
      </c>
      <c r="E34" s="35">
        <f>SUM(F34:G34,L34)</f>
        <v>30</v>
      </c>
      <c r="F34" s="36">
        <f t="shared" si="13"/>
        <v>15</v>
      </c>
      <c r="G34" s="37">
        <f t="shared" si="13"/>
        <v>15</v>
      </c>
      <c r="H34" s="37">
        <v>15</v>
      </c>
      <c r="I34" s="37"/>
      <c r="J34" s="37"/>
      <c r="K34" s="37"/>
      <c r="L34" s="36">
        <f t="shared" si="14"/>
        <v>0</v>
      </c>
      <c r="M34" s="38">
        <f t="shared" si="14"/>
        <v>5</v>
      </c>
      <c r="N34" s="40">
        <v>15</v>
      </c>
      <c r="O34" s="40">
        <v>15</v>
      </c>
      <c r="P34" s="40"/>
      <c r="Q34" s="41">
        <v>5</v>
      </c>
      <c r="R34" s="40"/>
      <c r="S34" s="40"/>
      <c r="T34" s="40"/>
      <c r="U34" s="41"/>
      <c r="V34" s="42"/>
      <c r="W34" s="40"/>
      <c r="X34" s="40"/>
      <c r="Y34" s="40"/>
      <c r="Z34" s="40"/>
      <c r="AA34" s="40"/>
      <c r="AB34" s="40"/>
      <c r="AC34" s="41"/>
      <c r="AD34" s="43">
        <v>1</v>
      </c>
      <c r="AE34" s="44"/>
      <c r="AF34" s="44"/>
      <c r="AG34" s="45"/>
      <c r="AH34" s="175">
        <v>1</v>
      </c>
      <c r="AI34" s="79">
        <v>1</v>
      </c>
      <c r="AJ34" s="79"/>
      <c r="AK34" s="80"/>
    </row>
    <row r="35" spans="1:37" s="233" customFormat="1" ht="57" customHeight="1" thickBot="1">
      <c r="A35" s="96" t="s">
        <v>44</v>
      </c>
      <c r="B35" s="193" t="s">
        <v>45</v>
      </c>
      <c r="C35" s="125"/>
      <c r="D35" s="127">
        <f aca="true" t="shared" si="15" ref="D35:AK35">SUM(D36:D42)</f>
        <v>560</v>
      </c>
      <c r="E35" s="128">
        <f t="shared" si="15"/>
        <v>330</v>
      </c>
      <c r="F35" s="128">
        <f t="shared" si="15"/>
        <v>165</v>
      </c>
      <c r="G35" s="128">
        <f t="shared" si="15"/>
        <v>165</v>
      </c>
      <c r="H35" s="128">
        <f t="shared" si="15"/>
        <v>45</v>
      </c>
      <c r="I35" s="128">
        <f t="shared" si="15"/>
        <v>105</v>
      </c>
      <c r="J35" s="128">
        <f t="shared" si="15"/>
        <v>15</v>
      </c>
      <c r="K35" s="128">
        <f t="shared" si="15"/>
        <v>0</v>
      </c>
      <c r="L35" s="128">
        <f t="shared" si="15"/>
        <v>0</v>
      </c>
      <c r="M35" s="129">
        <f t="shared" si="15"/>
        <v>230</v>
      </c>
      <c r="N35" s="130">
        <f t="shared" si="15"/>
        <v>0</v>
      </c>
      <c r="O35" s="128">
        <f t="shared" si="15"/>
        <v>0</v>
      </c>
      <c r="P35" s="128">
        <f t="shared" si="15"/>
        <v>0</v>
      </c>
      <c r="Q35" s="128">
        <f t="shared" si="15"/>
        <v>0</v>
      </c>
      <c r="R35" s="128">
        <f t="shared" si="15"/>
        <v>105</v>
      </c>
      <c r="S35" s="128">
        <f t="shared" si="15"/>
        <v>105</v>
      </c>
      <c r="T35" s="128">
        <f t="shared" si="15"/>
        <v>0</v>
      </c>
      <c r="U35" s="129">
        <f t="shared" si="15"/>
        <v>125</v>
      </c>
      <c r="V35" s="126">
        <f t="shared" si="15"/>
        <v>0</v>
      </c>
      <c r="W35" s="128">
        <f t="shared" si="15"/>
        <v>0</v>
      </c>
      <c r="X35" s="128">
        <f t="shared" si="15"/>
        <v>0</v>
      </c>
      <c r="Y35" s="128">
        <f t="shared" si="15"/>
        <v>0</v>
      </c>
      <c r="Z35" s="128">
        <f t="shared" si="15"/>
        <v>60</v>
      </c>
      <c r="AA35" s="128">
        <f t="shared" si="15"/>
        <v>60</v>
      </c>
      <c r="AB35" s="128">
        <f t="shared" si="15"/>
        <v>0</v>
      </c>
      <c r="AC35" s="129">
        <f t="shared" si="15"/>
        <v>105</v>
      </c>
      <c r="AD35" s="126">
        <f t="shared" si="15"/>
        <v>0</v>
      </c>
      <c r="AE35" s="128">
        <f t="shared" si="15"/>
        <v>13</v>
      </c>
      <c r="AF35" s="128">
        <f t="shared" si="15"/>
        <v>0</v>
      </c>
      <c r="AG35" s="131">
        <f t="shared" si="15"/>
        <v>9</v>
      </c>
      <c r="AH35" s="126">
        <f t="shared" si="15"/>
        <v>12</v>
      </c>
      <c r="AI35" s="128">
        <f>SUM(AI36:AI42)</f>
        <v>22</v>
      </c>
      <c r="AJ35" s="128">
        <f>SUM(AJ36:AJ42)</f>
        <v>0</v>
      </c>
      <c r="AK35" s="129">
        <f t="shared" si="15"/>
        <v>0</v>
      </c>
    </row>
    <row r="36" spans="1:37" s="48" customFormat="1" ht="36" customHeight="1">
      <c r="A36" s="61" t="s">
        <v>9</v>
      </c>
      <c r="B36" s="191" t="s">
        <v>51</v>
      </c>
      <c r="C36" s="63" t="s">
        <v>99</v>
      </c>
      <c r="D36" s="35">
        <f aca="true" t="shared" si="16" ref="D36:D42">SUM(E36,M36)</f>
        <v>125</v>
      </c>
      <c r="E36" s="35">
        <f aca="true" t="shared" si="17" ref="E36:E42">SUM(F36:G36,L36)</f>
        <v>60</v>
      </c>
      <c r="F36" s="36">
        <f aca="true" t="shared" si="18" ref="F36:G42">SUM(N36+R36+V36+Z36)</f>
        <v>30</v>
      </c>
      <c r="G36" s="37">
        <f t="shared" si="18"/>
        <v>30</v>
      </c>
      <c r="H36" s="37">
        <v>15</v>
      </c>
      <c r="I36" s="37">
        <v>15</v>
      </c>
      <c r="J36" s="37"/>
      <c r="K36" s="37"/>
      <c r="L36" s="36">
        <f aca="true" t="shared" si="19" ref="L36:M42">SUM(P36+T36+X36+AB36)</f>
        <v>0</v>
      </c>
      <c r="M36" s="38">
        <f t="shared" si="19"/>
        <v>65</v>
      </c>
      <c r="N36" s="64"/>
      <c r="O36" s="65"/>
      <c r="P36" s="65"/>
      <c r="Q36" s="65"/>
      <c r="R36" s="65"/>
      <c r="S36" s="65"/>
      <c r="T36" s="65"/>
      <c r="U36" s="66"/>
      <c r="V36" s="67"/>
      <c r="W36" s="65"/>
      <c r="X36" s="65"/>
      <c r="Y36" s="65"/>
      <c r="Z36" s="64">
        <v>30</v>
      </c>
      <c r="AA36" s="65">
        <v>30</v>
      </c>
      <c r="AB36" s="65"/>
      <c r="AC36" s="65">
        <v>65</v>
      </c>
      <c r="AD36" s="68"/>
      <c r="AE36" s="69"/>
      <c r="AF36" s="69"/>
      <c r="AG36" s="70">
        <v>5</v>
      </c>
      <c r="AH36" s="174">
        <v>2</v>
      </c>
      <c r="AI36" s="65">
        <v>5</v>
      </c>
      <c r="AJ36" s="65"/>
      <c r="AK36" s="66"/>
    </row>
    <row r="37" spans="1:37" s="48" customFormat="1" ht="36" customHeight="1">
      <c r="A37" s="75" t="s">
        <v>8</v>
      </c>
      <c r="B37" s="189" t="s">
        <v>52</v>
      </c>
      <c r="C37" s="34" t="s">
        <v>101</v>
      </c>
      <c r="D37" s="35">
        <f t="shared" si="16"/>
        <v>150</v>
      </c>
      <c r="E37" s="35">
        <f t="shared" si="17"/>
        <v>60</v>
      </c>
      <c r="F37" s="36">
        <f t="shared" si="18"/>
        <v>30</v>
      </c>
      <c r="G37" s="37">
        <f t="shared" si="18"/>
        <v>30</v>
      </c>
      <c r="H37" s="37"/>
      <c r="I37" s="37">
        <v>30</v>
      </c>
      <c r="J37" s="37"/>
      <c r="K37" s="37"/>
      <c r="L37" s="36">
        <f t="shared" si="19"/>
        <v>0</v>
      </c>
      <c r="M37" s="38">
        <f t="shared" si="19"/>
        <v>90</v>
      </c>
      <c r="N37" s="39"/>
      <c r="O37" s="79"/>
      <c r="P37" s="40"/>
      <c r="Q37" s="79"/>
      <c r="R37" s="39">
        <v>30</v>
      </c>
      <c r="S37" s="79">
        <v>30</v>
      </c>
      <c r="T37" s="40"/>
      <c r="U37" s="79">
        <v>90</v>
      </c>
      <c r="V37" s="42"/>
      <c r="W37" s="40"/>
      <c r="X37" s="40"/>
      <c r="Y37" s="40"/>
      <c r="Z37" s="40"/>
      <c r="AA37" s="40"/>
      <c r="AB37" s="40"/>
      <c r="AC37" s="41"/>
      <c r="AD37" s="82"/>
      <c r="AE37" s="44">
        <v>6</v>
      </c>
      <c r="AF37" s="44"/>
      <c r="AG37" s="45"/>
      <c r="AH37" s="46">
        <v>2</v>
      </c>
      <c r="AI37" s="40">
        <v>6</v>
      </c>
      <c r="AJ37" s="40"/>
      <c r="AK37" s="41"/>
    </row>
    <row r="38" spans="1:37" s="48" customFormat="1" ht="36" customHeight="1">
      <c r="A38" s="32" t="s">
        <v>7</v>
      </c>
      <c r="B38" s="189" t="s">
        <v>53</v>
      </c>
      <c r="C38" s="34" t="s">
        <v>99</v>
      </c>
      <c r="D38" s="35">
        <f t="shared" si="16"/>
        <v>100</v>
      </c>
      <c r="E38" s="35">
        <f t="shared" si="17"/>
        <v>60</v>
      </c>
      <c r="F38" s="36">
        <f t="shared" si="18"/>
        <v>30</v>
      </c>
      <c r="G38" s="37">
        <f t="shared" si="18"/>
        <v>30</v>
      </c>
      <c r="H38" s="37">
        <v>15</v>
      </c>
      <c r="I38" s="37">
        <v>15</v>
      </c>
      <c r="J38" s="37"/>
      <c r="K38" s="37"/>
      <c r="L38" s="36">
        <f t="shared" si="19"/>
        <v>0</v>
      </c>
      <c r="M38" s="38">
        <f t="shared" si="19"/>
        <v>40</v>
      </c>
      <c r="N38" s="39"/>
      <c r="O38" s="40"/>
      <c r="P38" s="40"/>
      <c r="Q38" s="40"/>
      <c r="R38" s="40"/>
      <c r="S38" s="40"/>
      <c r="T38" s="40"/>
      <c r="U38" s="41"/>
      <c r="V38" s="42"/>
      <c r="W38" s="40"/>
      <c r="X38" s="40"/>
      <c r="Y38" s="40"/>
      <c r="Z38" s="39">
        <v>30</v>
      </c>
      <c r="AA38" s="40">
        <v>30</v>
      </c>
      <c r="AB38" s="40"/>
      <c r="AC38" s="40">
        <v>40</v>
      </c>
      <c r="AD38" s="43"/>
      <c r="AE38" s="44"/>
      <c r="AF38" s="44"/>
      <c r="AG38" s="45">
        <v>4</v>
      </c>
      <c r="AH38" s="46">
        <v>2</v>
      </c>
      <c r="AI38" s="40">
        <v>4</v>
      </c>
      <c r="AJ38" s="40"/>
      <c r="AK38" s="41"/>
    </row>
    <row r="39" spans="1:37" s="48" customFormat="1" ht="36" customHeight="1">
      <c r="A39" s="32" t="s">
        <v>6</v>
      </c>
      <c r="B39" s="189" t="s">
        <v>54</v>
      </c>
      <c r="C39" s="34" t="s">
        <v>97</v>
      </c>
      <c r="D39" s="35">
        <f t="shared" si="16"/>
        <v>35</v>
      </c>
      <c r="E39" s="35">
        <f t="shared" si="17"/>
        <v>30</v>
      </c>
      <c r="F39" s="36">
        <f t="shared" si="18"/>
        <v>15</v>
      </c>
      <c r="G39" s="37">
        <f t="shared" si="18"/>
        <v>15</v>
      </c>
      <c r="H39" s="37">
        <v>15</v>
      </c>
      <c r="I39" s="37"/>
      <c r="J39" s="37"/>
      <c r="K39" s="37"/>
      <c r="L39" s="36">
        <f t="shared" si="19"/>
        <v>0</v>
      </c>
      <c r="M39" s="38">
        <f t="shared" si="19"/>
        <v>5</v>
      </c>
      <c r="N39" s="39"/>
      <c r="O39" s="40"/>
      <c r="P39" s="40"/>
      <c r="Q39" s="40"/>
      <c r="R39" s="40">
        <v>15</v>
      </c>
      <c r="S39" s="40">
        <v>15</v>
      </c>
      <c r="T39" s="40"/>
      <c r="U39" s="41">
        <v>5</v>
      </c>
      <c r="V39" s="42"/>
      <c r="W39" s="40"/>
      <c r="X39" s="40"/>
      <c r="Y39" s="40"/>
      <c r="Z39" s="40"/>
      <c r="AA39" s="40"/>
      <c r="AB39" s="40"/>
      <c r="AC39" s="41"/>
      <c r="AD39" s="43"/>
      <c r="AE39" s="44">
        <v>1</v>
      </c>
      <c r="AF39" s="44"/>
      <c r="AG39" s="45"/>
      <c r="AH39" s="46">
        <v>1</v>
      </c>
      <c r="AI39" s="40">
        <v>1</v>
      </c>
      <c r="AJ39" s="40"/>
      <c r="AK39" s="41"/>
    </row>
    <row r="40" spans="1:37" s="48" customFormat="1" ht="36" customHeight="1">
      <c r="A40" s="32" t="s">
        <v>5</v>
      </c>
      <c r="B40" s="194" t="s">
        <v>55</v>
      </c>
      <c r="C40" s="34" t="s">
        <v>97</v>
      </c>
      <c r="D40" s="35">
        <f t="shared" si="16"/>
        <v>50</v>
      </c>
      <c r="E40" s="35">
        <f t="shared" si="17"/>
        <v>30</v>
      </c>
      <c r="F40" s="36">
        <f t="shared" si="18"/>
        <v>15</v>
      </c>
      <c r="G40" s="37">
        <f t="shared" si="18"/>
        <v>15</v>
      </c>
      <c r="H40" s="37"/>
      <c r="I40" s="37">
        <v>15</v>
      </c>
      <c r="J40" s="37"/>
      <c r="K40" s="37"/>
      <c r="L40" s="36">
        <f t="shared" si="19"/>
        <v>0</v>
      </c>
      <c r="M40" s="38">
        <f t="shared" si="19"/>
        <v>20</v>
      </c>
      <c r="N40" s="39"/>
      <c r="O40" s="40"/>
      <c r="P40" s="40"/>
      <c r="Q40" s="40"/>
      <c r="R40" s="40">
        <v>15</v>
      </c>
      <c r="S40" s="40">
        <v>15</v>
      </c>
      <c r="T40" s="40"/>
      <c r="U40" s="41">
        <v>20</v>
      </c>
      <c r="V40" s="42"/>
      <c r="W40" s="40"/>
      <c r="X40" s="40"/>
      <c r="Y40" s="40"/>
      <c r="Z40" s="40"/>
      <c r="AA40" s="40"/>
      <c r="AB40" s="40"/>
      <c r="AC40" s="41"/>
      <c r="AD40" s="43"/>
      <c r="AE40" s="44">
        <v>2</v>
      </c>
      <c r="AF40" s="44"/>
      <c r="AG40" s="45"/>
      <c r="AH40" s="46">
        <v>1</v>
      </c>
      <c r="AI40" s="40">
        <v>2</v>
      </c>
      <c r="AJ40" s="40"/>
      <c r="AK40" s="41"/>
    </row>
    <row r="41" spans="1:37" s="48" customFormat="1" ht="36" customHeight="1">
      <c r="A41" s="32" t="s">
        <v>4</v>
      </c>
      <c r="B41" s="194" t="s">
        <v>56</v>
      </c>
      <c r="C41" s="34" t="s">
        <v>97</v>
      </c>
      <c r="D41" s="35">
        <f t="shared" si="16"/>
        <v>50</v>
      </c>
      <c r="E41" s="35">
        <f t="shared" si="17"/>
        <v>45</v>
      </c>
      <c r="F41" s="36">
        <f t="shared" si="18"/>
        <v>30</v>
      </c>
      <c r="G41" s="37">
        <f t="shared" si="18"/>
        <v>15</v>
      </c>
      <c r="H41" s="37"/>
      <c r="I41" s="37"/>
      <c r="J41" s="37">
        <v>15</v>
      </c>
      <c r="K41" s="37"/>
      <c r="L41" s="36">
        <f t="shared" si="19"/>
        <v>0</v>
      </c>
      <c r="M41" s="38">
        <f t="shared" si="19"/>
        <v>5</v>
      </c>
      <c r="N41" s="39"/>
      <c r="O41" s="40"/>
      <c r="P41" s="40"/>
      <c r="Q41" s="40"/>
      <c r="R41" s="40">
        <v>30</v>
      </c>
      <c r="S41" s="40">
        <v>15</v>
      </c>
      <c r="T41" s="40"/>
      <c r="U41" s="41">
        <v>5</v>
      </c>
      <c r="V41" s="42"/>
      <c r="W41" s="40"/>
      <c r="X41" s="40"/>
      <c r="Y41" s="40"/>
      <c r="Z41" s="40"/>
      <c r="AA41" s="40"/>
      <c r="AB41" s="40"/>
      <c r="AC41" s="41"/>
      <c r="AD41" s="43"/>
      <c r="AE41" s="44">
        <v>2</v>
      </c>
      <c r="AF41" s="44"/>
      <c r="AG41" s="45"/>
      <c r="AH41" s="46">
        <v>2</v>
      </c>
      <c r="AI41" s="40">
        <v>2</v>
      </c>
      <c r="AJ41" s="40"/>
      <c r="AK41" s="41"/>
    </row>
    <row r="42" spans="1:37" s="234" customFormat="1" ht="36" customHeight="1" thickBot="1">
      <c r="A42" s="32" t="s">
        <v>13</v>
      </c>
      <c r="B42" s="189" t="s">
        <v>57</v>
      </c>
      <c r="C42" s="113" t="s">
        <v>101</v>
      </c>
      <c r="D42" s="35">
        <f t="shared" si="16"/>
        <v>50</v>
      </c>
      <c r="E42" s="35">
        <f t="shared" si="17"/>
        <v>45</v>
      </c>
      <c r="F42" s="36">
        <f t="shared" si="18"/>
        <v>15</v>
      </c>
      <c r="G42" s="37">
        <f t="shared" si="18"/>
        <v>30</v>
      </c>
      <c r="H42" s="37"/>
      <c r="I42" s="37">
        <v>30</v>
      </c>
      <c r="J42" s="37"/>
      <c r="K42" s="37"/>
      <c r="L42" s="36">
        <f t="shared" si="19"/>
        <v>0</v>
      </c>
      <c r="M42" s="38">
        <f t="shared" si="19"/>
        <v>5</v>
      </c>
      <c r="N42" s="114"/>
      <c r="O42" s="115"/>
      <c r="P42" s="115"/>
      <c r="Q42" s="115"/>
      <c r="R42" s="115">
        <v>15</v>
      </c>
      <c r="S42" s="115">
        <v>30</v>
      </c>
      <c r="T42" s="115"/>
      <c r="U42" s="116">
        <v>5</v>
      </c>
      <c r="V42" s="117"/>
      <c r="W42" s="115"/>
      <c r="X42" s="115"/>
      <c r="Y42" s="115"/>
      <c r="Z42" s="115"/>
      <c r="AA42" s="115"/>
      <c r="AB42" s="115"/>
      <c r="AC42" s="116"/>
      <c r="AD42" s="117"/>
      <c r="AE42" s="115">
        <v>2</v>
      </c>
      <c r="AF42" s="115"/>
      <c r="AG42" s="113"/>
      <c r="AH42" s="175">
        <v>2</v>
      </c>
      <c r="AI42" s="178">
        <v>2</v>
      </c>
      <c r="AJ42" s="178"/>
      <c r="AK42" s="179"/>
    </row>
    <row r="43" spans="1:37" s="232" customFormat="1" ht="43.5" customHeight="1" thickBot="1">
      <c r="A43" s="49" t="s">
        <v>72</v>
      </c>
      <c r="B43" s="195" t="s">
        <v>90</v>
      </c>
      <c r="C43" s="133"/>
      <c r="D43" s="52">
        <f aca="true" t="shared" si="20" ref="D43:AK43">SUM(D44:D50)</f>
        <v>400</v>
      </c>
      <c r="E43" s="52">
        <f t="shared" si="20"/>
        <v>250</v>
      </c>
      <c r="F43" s="52">
        <f t="shared" si="20"/>
        <v>0</v>
      </c>
      <c r="G43" s="52">
        <f t="shared" si="20"/>
        <v>210</v>
      </c>
      <c r="H43" s="52">
        <f t="shared" si="20"/>
        <v>60</v>
      </c>
      <c r="I43" s="52">
        <f t="shared" si="20"/>
        <v>90</v>
      </c>
      <c r="J43" s="52">
        <f t="shared" si="20"/>
        <v>60</v>
      </c>
      <c r="K43" s="52">
        <f t="shared" si="20"/>
        <v>0</v>
      </c>
      <c r="L43" s="52">
        <f t="shared" si="20"/>
        <v>40</v>
      </c>
      <c r="M43" s="54">
        <f t="shared" si="20"/>
        <v>150</v>
      </c>
      <c r="N43" s="55">
        <f t="shared" si="20"/>
        <v>0</v>
      </c>
      <c r="O43" s="52">
        <f t="shared" si="20"/>
        <v>0</v>
      </c>
      <c r="P43" s="52">
        <f t="shared" si="20"/>
        <v>0</v>
      </c>
      <c r="Q43" s="52">
        <f t="shared" si="20"/>
        <v>0</v>
      </c>
      <c r="R43" s="52">
        <f t="shared" si="20"/>
        <v>0</v>
      </c>
      <c r="S43" s="52">
        <f t="shared" si="20"/>
        <v>0</v>
      </c>
      <c r="T43" s="52">
        <f t="shared" si="20"/>
        <v>0</v>
      </c>
      <c r="U43" s="54">
        <f t="shared" si="20"/>
        <v>0</v>
      </c>
      <c r="V43" s="134">
        <f t="shared" si="20"/>
        <v>0</v>
      </c>
      <c r="W43" s="52">
        <f t="shared" si="20"/>
        <v>210</v>
      </c>
      <c r="X43" s="52">
        <f t="shared" si="20"/>
        <v>40</v>
      </c>
      <c r="Y43" s="52">
        <f t="shared" si="20"/>
        <v>150</v>
      </c>
      <c r="Z43" s="52">
        <f t="shared" si="20"/>
        <v>0</v>
      </c>
      <c r="AA43" s="52">
        <f t="shared" si="20"/>
        <v>0</v>
      </c>
      <c r="AB43" s="52">
        <f t="shared" si="20"/>
        <v>0</v>
      </c>
      <c r="AC43" s="54">
        <f t="shared" si="20"/>
        <v>0</v>
      </c>
      <c r="AD43" s="57">
        <f t="shared" si="20"/>
        <v>0</v>
      </c>
      <c r="AE43" s="53">
        <f t="shared" si="20"/>
        <v>0</v>
      </c>
      <c r="AF43" s="53">
        <f t="shared" si="20"/>
        <v>16</v>
      </c>
      <c r="AG43" s="86">
        <f t="shared" si="20"/>
        <v>0</v>
      </c>
      <c r="AH43" s="57">
        <f t="shared" si="20"/>
        <v>9</v>
      </c>
      <c r="AI43" s="53">
        <f>SUM(AI44:AI50)</f>
        <v>16</v>
      </c>
      <c r="AJ43" s="53">
        <f>SUM(AJ44:AJ50)</f>
        <v>0</v>
      </c>
      <c r="AK43" s="56">
        <f t="shared" si="20"/>
        <v>16</v>
      </c>
    </row>
    <row r="44" spans="1:37" s="48" customFormat="1" ht="36" customHeight="1">
      <c r="A44" s="135" t="s">
        <v>9</v>
      </c>
      <c r="B44" s="196" t="s">
        <v>74</v>
      </c>
      <c r="C44" s="136" t="s">
        <v>100</v>
      </c>
      <c r="D44" s="35">
        <f aca="true" t="shared" si="21" ref="D44:D50">SUM(E44,M44)</f>
        <v>75</v>
      </c>
      <c r="E44" s="35">
        <f aca="true" t="shared" si="22" ref="E44:E50">SUM(F44:G44,L44)</f>
        <v>50</v>
      </c>
      <c r="F44" s="36">
        <f aca="true" t="shared" si="23" ref="F44:G50">SUM(N44+R44+V44+Z44)</f>
        <v>0</v>
      </c>
      <c r="G44" s="37">
        <f t="shared" si="23"/>
        <v>30</v>
      </c>
      <c r="H44" s="37"/>
      <c r="I44" s="37">
        <v>30</v>
      </c>
      <c r="J44" s="37"/>
      <c r="K44" s="37"/>
      <c r="L44" s="36">
        <f aca="true" t="shared" si="24" ref="L44:M50">SUM(P44+T44+X44+AB44)</f>
        <v>20</v>
      </c>
      <c r="M44" s="38">
        <f t="shared" si="24"/>
        <v>25</v>
      </c>
      <c r="N44" s="137"/>
      <c r="O44" s="72"/>
      <c r="P44" s="72"/>
      <c r="Q44" s="72"/>
      <c r="R44" s="72"/>
      <c r="S44" s="72"/>
      <c r="T44" s="72"/>
      <c r="U44" s="73"/>
      <c r="V44" s="138"/>
      <c r="W44" s="72">
        <v>30</v>
      </c>
      <c r="X44" s="72">
        <v>20</v>
      </c>
      <c r="Y44" s="72">
        <v>25</v>
      </c>
      <c r="Z44" s="72"/>
      <c r="AA44" s="72"/>
      <c r="AB44" s="72"/>
      <c r="AC44" s="73"/>
      <c r="AD44" s="139"/>
      <c r="AE44" s="140"/>
      <c r="AF44" s="140">
        <v>3</v>
      </c>
      <c r="AG44" s="141"/>
      <c r="AH44" s="174">
        <v>2</v>
      </c>
      <c r="AI44" s="65">
        <v>3</v>
      </c>
      <c r="AJ44" s="65"/>
      <c r="AK44" s="180">
        <f aca="true" t="shared" si="25" ref="AK44:AK50">D44/25</f>
        <v>3</v>
      </c>
    </row>
    <row r="45" spans="1:37" s="48" customFormat="1" ht="36" customHeight="1">
      <c r="A45" s="32" t="s">
        <v>8</v>
      </c>
      <c r="B45" s="197" t="s">
        <v>75</v>
      </c>
      <c r="C45" s="143" t="s">
        <v>98</v>
      </c>
      <c r="D45" s="35">
        <f t="shared" si="21"/>
        <v>75</v>
      </c>
      <c r="E45" s="35">
        <f t="shared" si="22"/>
        <v>50</v>
      </c>
      <c r="F45" s="36">
        <f t="shared" si="23"/>
        <v>0</v>
      </c>
      <c r="G45" s="37">
        <f t="shared" si="23"/>
        <v>30</v>
      </c>
      <c r="H45" s="37">
        <v>30</v>
      </c>
      <c r="I45" s="37"/>
      <c r="J45" s="37"/>
      <c r="K45" s="37"/>
      <c r="L45" s="36">
        <f t="shared" si="24"/>
        <v>20</v>
      </c>
      <c r="M45" s="38">
        <f t="shared" si="24"/>
        <v>25</v>
      </c>
      <c r="N45" s="39"/>
      <c r="O45" s="40"/>
      <c r="P45" s="65"/>
      <c r="Q45" s="65"/>
      <c r="R45" s="40"/>
      <c r="S45" s="40"/>
      <c r="T45" s="40"/>
      <c r="U45" s="41"/>
      <c r="V45" s="42"/>
      <c r="W45" s="40">
        <v>30</v>
      </c>
      <c r="X45" s="40">
        <v>20</v>
      </c>
      <c r="Y45" s="40">
        <v>25</v>
      </c>
      <c r="Z45" s="40"/>
      <c r="AA45" s="40"/>
      <c r="AB45" s="40"/>
      <c r="AC45" s="41"/>
      <c r="AD45" s="43"/>
      <c r="AE45" s="44"/>
      <c r="AF45" s="44">
        <v>3</v>
      </c>
      <c r="AG45" s="45"/>
      <c r="AH45" s="46">
        <v>2</v>
      </c>
      <c r="AI45" s="40">
        <v>3</v>
      </c>
      <c r="AJ45" s="40"/>
      <c r="AK45" s="173">
        <f t="shared" si="25"/>
        <v>3</v>
      </c>
    </row>
    <row r="46" spans="1:37" s="48" customFormat="1" ht="36" customHeight="1">
      <c r="A46" s="32" t="s">
        <v>7</v>
      </c>
      <c r="B46" s="197" t="s">
        <v>78</v>
      </c>
      <c r="C46" s="143" t="s">
        <v>98</v>
      </c>
      <c r="D46" s="35">
        <f t="shared" si="21"/>
        <v>50</v>
      </c>
      <c r="E46" s="35">
        <f t="shared" si="22"/>
        <v>30</v>
      </c>
      <c r="F46" s="36">
        <f t="shared" si="23"/>
        <v>0</v>
      </c>
      <c r="G46" s="37">
        <f t="shared" si="23"/>
        <v>30</v>
      </c>
      <c r="H46" s="37">
        <v>30</v>
      </c>
      <c r="I46" s="37"/>
      <c r="J46" s="37"/>
      <c r="K46" s="37"/>
      <c r="L46" s="36">
        <f t="shared" si="24"/>
        <v>0</v>
      </c>
      <c r="M46" s="38">
        <f t="shared" si="24"/>
        <v>20</v>
      </c>
      <c r="N46" s="39"/>
      <c r="O46" s="40"/>
      <c r="P46" s="65"/>
      <c r="Q46" s="65"/>
      <c r="R46" s="40"/>
      <c r="S46" s="40"/>
      <c r="T46" s="40"/>
      <c r="U46" s="41"/>
      <c r="V46" s="42"/>
      <c r="W46" s="40">
        <v>30</v>
      </c>
      <c r="X46" s="40"/>
      <c r="Y46" s="40">
        <v>20</v>
      </c>
      <c r="Z46" s="40"/>
      <c r="AA46" s="40"/>
      <c r="AB46" s="40"/>
      <c r="AC46" s="40"/>
      <c r="AD46" s="43"/>
      <c r="AE46" s="44"/>
      <c r="AF46" s="45">
        <v>2</v>
      </c>
      <c r="AG46" s="45"/>
      <c r="AH46" s="46">
        <v>1</v>
      </c>
      <c r="AI46" s="40">
        <v>2</v>
      </c>
      <c r="AJ46" s="40"/>
      <c r="AK46" s="173">
        <f t="shared" si="25"/>
        <v>2</v>
      </c>
    </row>
    <row r="47" spans="1:37" s="48" customFormat="1" ht="36" customHeight="1">
      <c r="A47" s="32" t="s">
        <v>6</v>
      </c>
      <c r="B47" s="198" t="s">
        <v>79</v>
      </c>
      <c r="C47" s="143" t="s">
        <v>100</v>
      </c>
      <c r="D47" s="35">
        <f t="shared" si="21"/>
        <v>50</v>
      </c>
      <c r="E47" s="35">
        <f t="shared" si="22"/>
        <v>30</v>
      </c>
      <c r="F47" s="36">
        <f t="shared" si="23"/>
        <v>0</v>
      </c>
      <c r="G47" s="37">
        <f t="shared" si="23"/>
        <v>30</v>
      </c>
      <c r="H47" s="37"/>
      <c r="I47" s="37"/>
      <c r="J47" s="37">
        <v>30</v>
      </c>
      <c r="K47" s="37"/>
      <c r="L47" s="36">
        <f t="shared" si="24"/>
        <v>0</v>
      </c>
      <c r="M47" s="38">
        <f t="shared" si="24"/>
        <v>20</v>
      </c>
      <c r="N47" s="39"/>
      <c r="O47" s="40"/>
      <c r="P47" s="65"/>
      <c r="Q47" s="65"/>
      <c r="R47" s="40"/>
      <c r="S47" s="40"/>
      <c r="T47" s="40"/>
      <c r="U47" s="41"/>
      <c r="V47" s="42"/>
      <c r="W47" s="40">
        <v>30</v>
      </c>
      <c r="X47" s="40"/>
      <c r="Y47" s="40">
        <v>20</v>
      </c>
      <c r="Z47" s="40"/>
      <c r="AA47" s="40"/>
      <c r="AB47" s="40"/>
      <c r="AC47" s="40"/>
      <c r="AD47" s="43"/>
      <c r="AE47" s="44"/>
      <c r="AF47" s="45">
        <v>2</v>
      </c>
      <c r="AG47" s="45"/>
      <c r="AH47" s="46">
        <v>1</v>
      </c>
      <c r="AI47" s="40">
        <v>2</v>
      </c>
      <c r="AJ47" s="40"/>
      <c r="AK47" s="173">
        <f t="shared" si="25"/>
        <v>2</v>
      </c>
    </row>
    <row r="48" spans="1:37" s="48" customFormat="1" ht="36" customHeight="1">
      <c r="A48" s="32" t="s">
        <v>5</v>
      </c>
      <c r="B48" s="197" t="s">
        <v>80</v>
      </c>
      <c r="C48" s="143" t="s">
        <v>100</v>
      </c>
      <c r="D48" s="35">
        <f t="shared" si="21"/>
        <v>50</v>
      </c>
      <c r="E48" s="35">
        <f t="shared" si="22"/>
        <v>30</v>
      </c>
      <c r="F48" s="36">
        <f t="shared" si="23"/>
        <v>0</v>
      </c>
      <c r="G48" s="37">
        <f t="shared" si="23"/>
        <v>30</v>
      </c>
      <c r="H48" s="37"/>
      <c r="I48" s="37"/>
      <c r="J48" s="37">
        <v>30</v>
      </c>
      <c r="K48" s="37"/>
      <c r="L48" s="36">
        <f t="shared" si="24"/>
        <v>0</v>
      </c>
      <c r="M48" s="38">
        <f t="shared" si="24"/>
        <v>20</v>
      </c>
      <c r="N48" s="39"/>
      <c r="O48" s="40"/>
      <c r="P48" s="65"/>
      <c r="Q48" s="65"/>
      <c r="R48" s="40"/>
      <c r="S48" s="40"/>
      <c r="T48" s="40"/>
      <c r="U48" s="41"/>
      <c r="V48" s="42"/>
      <c r="W48" s="40">
        <v>30</v>
      </c>
      <c r="X48" s="40"/>
      <c r="Y48" s="40">
        <v>20</v>
      </c>
      <c r="Z48" s="40"/>
      <c r="AA48" s="40"/>
      <c r="AB48" s="40"/>
      <c r="AC48" s="40"/>
      <c r="AD48" s="43"/>
      <c r="AE48" s="44"/>
      <c r="AF48" s="45">
        <v>2</v>
      </c>
      <c r="AG48" s="45"/>
      <c r="AH48" s="46">
        <v>1</v>
      </c>
      <c r="AI48" s="40">
        <v>2</v>
      </c>
      <c r="AJ48" s="40"/>
      <c r="AK48" s="173">
        <f t="shared" si="25"/>
        <v>2</v>
      </c>
    </row>
    <row r="49" spans="1:37" s="48" customFormat="1" ht="36" customHeight="1">
      <c r="A49" s="32" t="s">
        <v>4</v>
      </c>
      <c r="B49" s="198" t="s">
        <v>81</v>
      </c>
      <c r="C49" s="143" t="s">
        <v>100</v>
      </c>
      <c r="D49" s="35">
        <f t="shared" si="21"/>
        <v>50</v>
      </c>
      <c r="E49" s="35">
        <f t="shared" si="22"/>
        <v>30</v>
      </c>
      <c r="F49" s="36">
        <f t="shared" si="23"/>
        <v>0</v>
      </c>
      <c r="G49" s="37">
        <f t="shared" si="23"/>
        <v>30</v>
      </c>
      <c r="H49" s="37"/>
      <c r="I49" s="37">
        <v>30</v>
      </c>
      <c r="J49" s="37"/>
      <c r="K49" s="37"/>
      <c r="L49" s="36">
        <f t="shared" si="24"/>
        <v>0</v>
      </c>
      <c r="M49" s="38">
        <f t="shared" si="24"/>
        <v>20</v>
      </c>
      <c r="N49" s="39"/>
      <c r="O49" s="40"/>
      <c r="P49" s="65"/>
      <c r="Q49" s="65"/>
      <c r="R49" s="40"/>
      <c r="S49" s="40"/>
      <c r="T49" s="40"/>
      <c r="U49" s="41"/>
      <c r="V49" s="42"/>
      <c r="W49" s="40">
        <v>30</v>
      </c>
      <c r="X49" s="40"/>
      <c r="Y49" s="41">
        <v>20</v>
      </c>
      <c r="Z49" s="40"/>
      <c r="AA49" s="40"/>
      <c r="AB49" s="40"/>
      <c r="AC49" s="41"/>
      <c r="AD49" s="43"/>
      <c r="AE49" s="44"/>
      <c r="AF49" s="45">
        <v>2</v>
      </c>
      <c r="AG49" s="45"/>
      <c r="AH49" s="46">
        <v>1</v>
      </c>
      <c r="AI49" s="40">
        <v>2</v>
      </c>
      <c r="AJ49" s="40"/>
      <c r="AK49" s="173">
        <f t="shared" si="25"/>
        <v>2</v>
      </c>
    </row>
    <row r="50" spans="1:37" s="48" customFormat="1" ht="36" customHeight="1" thickBot="1">
      <c r="A50" s="144" t="s">
        <v>13</v>
      </c>
      <c r="B50" s="199" t="s">
        <v>82</v>
      </c>
      <c r="C50" s="145" t="s">
        <v>100</v>
      </c>
      <c r="D50" s="146">
        <f t="shared" si="21"/>
        <v>50</v>
      </c>
      <c r="E50" s="146">
        <f t="shared" si="22"/>
        <v>30</v>
      </c>
      <c r="F50" s="147">
        <f t="shared" si="23"/>
        <v>0</v>
      </c>
      <c r="G50" s="148">
        <f t="shared" si="23"/>
        <v>30</v>
      </c>
      <c r="H50" s="148"/>
      <c r="I50" s="148">
        <v>30</v>
      </c>
      <c r="J50" s="148"/>
      <c r="K50" s="148"/>
      <c r="L50" s="147">
        <f t="shared" si="24"/>
        <v>0</v>
      </c>
      <c r="M50" s="149">
        <f t="shared" si="24"/>
        <v>20</v>
      </c>
      <c r="N50" s="150"/>
      <c r="O50" s="85"/>
      <c r="P50" s="151"/>
      <c r="Q50" s="151"/>
      <c r="R50" s="85"/>
      <c r="S50" s="85"/>
      <c r="T50" s="85"/>
      <c r="U50" s="105"/>
      <c r="V50" s="152"/>
      <c r="W50" s="85">
        <v>30</v>
      </c>
      <c r="X50" s="85"/>
      <c r="Y50" s="105">
        <v>20</v>
      </c>
      <c r="Z50" s="85"/>
      <c r="AA50" s="85"/>
      <c r="AB50" s="85"/>
      <c r="AC50" s="105"/>
      <c r="AD50" s="153"/>
      <c r="AE50" s="154"/>
      <c r="AF50" s="155">
        <v>2</v>
      </c>
      <c r="AG50" s="155"/>
      <c r="AH50" s="175">
        <v>1</v>
      </c>
      <c r="AI50" s="79">
        <v>2</v>
      </c>
      <c r="AJ50" s="79"/>
      <c r="AK50" s="181">
        <f t="shared" si="25"/>
        <v>2</v>
      </c>
    </row>
    <row r="51" spans="1:37" s="232" customFormat="1" ht="57" thickBot="1">
      <c r="A51" s="49" t="s">
        <v>73</v>
      </c>
      <c r="B51" s="195" t="s">
        <v>91</v>
      </c>
      <c r="C51" s="133"/>
      <c r="D51" s="52">
        <f aca="true" t="shared" si="26" ref="D51:AK51">SUM(D52:D58)</f>
        <v>400</v>
      </c>
      <c r="E51" s="52">
        <f t="shared" si="26"/>
        <v>250</v>
      </c>
      <c r="F51" s="52">
        <f t="shared" si="26"/>
        <v>0</v>
      </c>
      <c r="G51" s="52">
        <f t="shared" si="26"/>
        <v>210</v>
      </c>
      <c r="H51" s="52">
        <f t="shared" si="26"/>
        <v>60</v>
      </c>
      <c r="I51" s="52">
        <f t="shared" si="26"/>
        <v>90</v>
      </c>
      <c r="J51" s="52">
        <f t="shared" si="26"/>
        <v>60</v>
      </c>
      <c r="K51" s="52">
        <f t="shared" si="26"/>
        <v>0</v>
      </c>
      <c r="L51" s="52">
        <f t="shared" si="26"/>
        <v>40</v>
      </c>
      <c r="M51" s="54">
        <f t="shared" si="26"/>
        <v>150</v>
      </c>
      <c r="N51" s="55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4">
        <f t="shared" si="26"/>
        <v>0</v>
      </c>
      <c r="V51" s="134">
        <f t="shared" si="26"/>
        <v>0</v>
      </c>
      <c r="W51" s="52">
        <f t="shared" si="26"/>
        <v>210</v>
      </c>
      <c r="X51" s="52">
        <f t="shared" si="26"/>
        <v>40</v>
      </c>
      <c r="Y51" s="52">
        <f t="shared" si="26"/>
        <v>150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4">
        <f t="shared" si="26"/>
        <v>0</v>
      </c>
      <c r="AD51" s="57">
        <f t="shared" si="26"/>
        <v>0</v>
      </c>
      <c r="AE51" s="53">
        <f t="shared" si="26"/>
        <v>0</v>
      </c>
      <c r="AF51" s="53">
        <f t="shared" si="26"/>
        <v>16</v>
      </c>
      <c r="AG51" s="86">
        <f t="shared" si="26"/>
        <v>0</v>
      </c>
      <c r="AH51" s="57">
        <f t="shared" si="26"/>
        <v>9</v>
      </c>
      <c r="AI51" s="53">
        <f>SUM(AI52:AI58)</f>
        <v>16</v>
      </c>
      <c r="AJ51" s="53">
        <f>SUM(AJ52:AJ58)</f>
        <v>0</v>
      </c>
      <c r="AK51" s="56">
        <f t="shared" si="26"/>
        <v>16</v>
      </c>
    </row>
    <row r="52" spans="1:37" s="48" customFormat="1" ht="36" customHeight="1">
      <c r="A52" s="135" t="s">
        <v>9</v>
      </c>
      <c r="B52" s="196" t="s">
        <v>76</v>
      </c>
      <c r="C52" s="136" t="s">
        <v>100</v>
      </c>
      <c r="D52" s="35">
        <f aca="true" t="shared" si="27" ref="D52:D58">SUM(E52,M52)</f>
        <v>50</v>
      </c>
      <c r="E52" s="35">
        <f aca="true" t="shared" si="28" ref="E52:E58">SUM(F52:G52,L52)</f>
        <v>30</v>
      </c>
      <c r="F52" s="36">
        <f aca="true" t="shared" si="29" ref="F52:G58">SUM(N52+R52+V52+Z52)</f>
        <v>0</v>
      </c>
      <c r="G52" s="37">
        <f t="shared" si="29"/>
        <v>30</v>
      </c>
      <c r="H52" s="37"/>
      <c r="I52" s="37"/>
      <c r="J52" s="37">
        <v>30</v>
      </c>
      <c r="K52" s="37"/>
      <c r="L52" s="36">
        <f aca="true" t="shared" si="30" ref="L52:M58">SUM(P52+T52+X52+AB52)</f>
        <v>0</v>
      </c>
      <c r="M52" s="38">
        <f t="shared" si="30"/>
        <v>20</v>
      </c>
      <c r="N52" s="137"/>
      <c r="O52" s="72"/>
      <c r="P52" s="72"/>
      <c r="Q52" s="72"/>
      <c r="R52" s="72"/>
      <c r="S52" s="72"/>
      <c r="T52" s="72"/>
      <c r="U52" s="73"/>
      <c r="V52" s="138"/>
      <c r="W52" s="72">
        <v>30</v>
      </c>
      <c r="X52" s="72"/>
      <c r="Y52" s="72">
        <v>20</v>
      </c>
      <c r="Z52" s="72"/>
      <c r="AA52" s="72"/>
      <c r="AB52" s="72"/>
      <c r="AC52" s="73"/>
      <c r="AD52" s="139"/>
      <c r="AE52" s="140"/>
      <c r="AF52" s="140">
        <v>2</v>
      </c>
      <c r="AG52" s="141"/>
      <c r="AH52" s="174">
        <v>1</v>
      </c>
      <c r="AI52" s="65">
        <v>2</v>
      </c>
      <c r="AJ52" s="65"/>
      <c r="AK52" s="180">
        <v>2</v>
      </c>
    </row>
    <row r="53" spans="1:37" s="48" customFormat="1" ht="36" customHeight="1">
      <c r="A53" s="32" t="s">
        <v>8</v>
      </c>
      <c r="B53" s="197" t="s">
        <v>77</v>
      </c>
      <c r="C53" s="143" t="s">
        <v>98</v>
      </c>
      <c r="D53" s="35">
        <f t="shared" si="27"/>
        <v>75</v>
      </c>
      <c r="E53" s="35">
        <f t="shared" si="28"/>
        <v>50</v>
      </c>
      <c r="F53" s="36">
        <f t="shared" si="29"/>
        <v>0</v>
      </c>
      <c r="G53" s="37">
        <f t="shared" si="29"/>
        <v>30</v>
      </c>
      <c r="H53" s="37">
        <v>30</v>
      </c>
      <c r="I53" s="37"/>
      <c r="J53" s="37"/>
      <c r="K53" s="37"/>
      <c r="L53" s="36">
        <f t="shared" si="30"/>
        <v>20</v>
      </c>
      <c r="M53" s="38">
        <f t="shared" si="30"/>
        <v>25</v>
      </c>
      <c r="N53" s="39"/>
      <c r="O53" s="40"/>
      <c r="P53" s="65"/>
      <c r="Q53" s="65"/>
      <c r="R53" s="40"/>
      <c r="S53" s="40"/>
      <c r="T53" s="40"/>
      <c r="U53" s="41"/>
      <c r="V53" s="42"/>
      <c r="W53" s="40">
        <v>30</v>
      </c>
      <c r="X53" s="40">
        <v>20</v>
      </c>
      <c r="Y53" s="40">
        <v>25</v>
      </c>
      <c r="Z53" s="40"/>
      <c r="AA53" s="40"/>
      <c r="AB53" s="40"/>
      <c r="AC53" s="41"/>
      <c r="AD53" s="43"/>
      <c r="AE53" s="44"/>
      <c r="AF53" s="44">
        <v>3</v>
      </c>
      <c r="AG53" s="45"/>
      <c r="AH53" s="46">
        <v>2</v>
      </c>
      <c r="AI53" s="40">
        <v>3</v>
      </c>
      <c r="AJ53" s="40"/>
      <c r="AK53" s="173">
        <f aca="true" t="shared" si="31" ref="AK53:AK58">D53/25</f>
        <v>3</v>
      </c>
    </row>
    <row r="54" spans="1:37" s="48" customFormat="1" ht="36" customHeight="1">
      <c r="A54" s="32" t="s">
        <v>7</v>
      </c>
      <c r="B54" s="197" t="s">
        <v>83</v>
      </c>
      <c r="C54" s="143" t="s">
        <v>98</v>
      </c>
      <c r="D54" s="35">
        <f t="shared" si="27"/>
        <v>50</v>
      </c>
      <c r="E54" s="35">
        <f t="shared" si="28"/>
        <v>30</v>
      </c>
      <c r="F54" s="36">
        <f t="shared" si="29"/>
        <v>0</v>
      </c>
      <c r="G54" s="37">
        <f t="shared" si="29"/>
        <v>30</v>
      </c>
      <c r="H54" s="37"/>
      <c r="I54" s="37">
        <v>30</v>
      </c>
      <c r="J54" s="37"/>
      <c r="K54" s="37"/>
      <c r="L54" s="36">
        <f t="shared" si="30"/>
        <v>0</v>
      </c>
      <c r="M54" s="38">
        <f t="shared" si="30"/>
        <v>20</v>
      </c>
      <c r="N54" s="39"/>
      <c r="O54" s="40"/>
      <c r="P54" s="65"/>
      <c r="Q54" s="65"/>
      <c r="R54" s="40"/>
      <c r="S54" s="40"/>
      <c r="T54" s="40"/>
      <c r="U54" s="41"/>
      <c r="V54" s="42"/>
      <c r="W54" s="40">
        <v>30</v>
      </c>
      <c r="X54" s="40"/>
      <c r="Y54" s="40">
        <v>20</v>
      </c>
      <c r="Z54" s="40"/>
      <c r="AA54" s="40"/>
      <c r="AB54" s="40"/>
      <c r="AC54" s="40"/>
      <c r="AD54" s="43"/>
      <c r="AE54" s="44"/>
      <c r="AF54" s="45">
        <v>2</v>
      </c>
      <c r="AG54" s="45"/>
      <c r="AH54" s="46">
        <v>1</v>
      </c>
      <c r="AI54" s="40">
        <v>2</v>
      </c>
      <c r="AJ54" s="40"/>
      <c r="AK54" s="173">
        <f t="shared" si="31"/>
        <v>2</v>
      </c>
    </row>
    <row r="55" spans="1:37" s="48" customFormat="1" ht="36" customHeight="1">
      <c r="A55" s="32" t="s">
        <v>6</v>
      </c>
      <c r="B55" s="198" t="s">
        <v>86</v>
      </c>
      <c r="C55" s="143" t="s">
        <v>100</v>
      </c>
      <c r="D55" s="35">
        <f t="shared" si="27"/>
        <v>75</v>
      </c>
      <c r="E55" s="35">
        <f t="shared" si="28"/>
        <v>50</v>
      </c>
      <c r="F55" s="36">
        <f t="shared" si="29"/>
        <v>0</v>
      </c>
      <c r="G55" s="37">
        <f t="shared" si="29"/>
        <v>30</v>
      </c>
      <c r="H55" s="37"/>
      <c r="I55" s="37">
        <v>30</v>
      </c>
      <c r="J55" s="37"/>
      <c r="K55" s="37"/>
      <c r="L55" s="36">
        <f t="shared" si="30"/>
        <v>20</v>
      </c>
      <c r="M55" s="38">
        <f t="shared" si="30"/>
        <v>25</v>
      </c>
      <c r="N55" s="39"/>
      <c r="O55" s="40"/>
      <c r="P55" s="65"/>
      <c r="Q55" s="65"/>
      <c r="R55" s="40"/>
      <c r="S55" s="40"/>
      <c r="T55" s="40"/>
      <c r="U55" s="41"/>
      <c r="V55" s="42"/>
      <c r="W55" s="40">
        <v>30</v>
      </c>
      <c r="X55" s="40">
        <v>20</v>
      </c>
      <c r="Y55" s="40">
        <v>25</v>
      </c>
      <c r="Z55" s="40"/>
      <c r="AA55" s="40"/>
      <c r="AB55" s="40"/>
      <c r="AC55" s="40"/>
      <c r="AD55" s="43"/>
      <c r="AE55" s="44"/>
      <c r="AF55" s="45">
        <v>3</v>
      </c>
      <c r="AG55" s="45"/>
      <c r="AH55" s="46">
        <v>2</v>
      </c>
      <c r="AI55" s="40">
        <v>3</v>
      </c>
      <c r="AJ55" s="40"/>
      <c r="AK55" s="173">
        <f t="shared" si="31"/>
        <v>3</v>
      </c>
    </row>
    <row r="56" spans="1:37" s="48" customFormat="1" ht="36" customHeight="1">
      <c r="A56" s="32" t="s">
        <v>5</v>
      </c>
      <c r="B56" s="197" t="s">
        <v>85</v>
      </c>
      <c r="C56" s="143" t="s">
        <v>100</v>
      </c>
      <c r="D56" s="35">
        <f t="shared" si="27"/>
        <v>50</v>
      </c>
      <c r="E56" s="35">
        <f t="shared" si="28"/>
        <v>30</v>
      </c>
      <c r="F56" s="36">
        <f t="shared" si="29"/>
        <v>0</v>
      </c>
      <c r="G56" s="37">
        <f t="shared" si="29"/>
        <v>30</v>
      </c>
      <c r="H56" s="37">
        <v>30</v>
      </c>
      <c r="I56" s="37"/>
      <c r="J56" s="37"/>
      <c r="K56" s="37"/>
      <c r="L56" s="36">
        <f t="shared" si="30"/>
        <v>0</v>
      </c>
      <c r="M56" s="38">
        <f t="shared" si="30"/>
        <v>20</v>
      </c>
      <c r="N56" s="39"/>
      <c r="O56" s="40"/>
      <c r="P56" s="65"/>
      <c r="Q56" s="65"/>
      <c r="R56" s="40"/>
      <c r="S56" s="40"/>
      <c r="T56" s="40"/>
      <c r="U56" s="41"/>
      <c r="V56" s="42"/>
      <c r="W56" s="40">
        <v>30</v>
      </c>
      <c r="X56" s="40"/>
      <c r="Y56" s="40">
        <v>20</v>
      </c>
      <c r="Z56" s="40"/>
      <c r="AA56" s="40"/>
      <c r="AB56" s="40"/>
      <c r="AC56" s="40"/>
      <c r="AD56" s="43"/>
      <c r="AE56" s="44"/>
      <c r="AF56" s="45">
        <v>2</v>
      </c>
      <c r="AG56" s="45"/>
      <c r="AH56" s="46">
        <v>1</v>
      </c>
      <c r="AI56" s="40">
        <v>2</v>
      </c>
      <c r="AJ56" s="40"/>
      <c r="AK56" s="173">
        <f t="shared" si="31"/>
        <v>2</v>
      </c>
    </row>
    <row r="57" spans="1:37" s="48" customFormat="1" ht="36" customHeight="1">
      <c r="A57" s="32" t="s">
        <v>4</v>
      </c>
      <c r="B57" s="198" t="s">
        <v>84</v>
      </c>
      <c r="C57" s="143" t="s">
        <v>100</v>
      </c>
      <c r="D57" s="35">
        <f t="shared" si="27"/>
        <v>50</v>
      </c>
      <c r="E57" s="35">
        <f t="shared" si="28"/>
        <v>30</v>
      </c>
      <c r="F57" s="36">
        <f t="shared" si="29"/>
        <v>0</v>
      </c>
      <c r="G57" s="37">
        <f t="shared" si="29"/>
        <v>30</v>
      </c>
      <c r="H57" s="37"/>
      <c r="I57" s="37"/>
      <c r="J57" s="37">
        <v>30</v>
      </c>
      <c r="K57" s="37"/>
      <c r="L57" s="36">
        <f t="shared" si="30"/>
        <v>0</v>
      </c>
      <c r="M57" s="38">
        <f t="shared" si="30"/>
        <v>20</v>
      </c>
      <c r="N57" s="39"/>
      <c r="O57" s="40"/>
      <c r="P57" s="65"/>
      <c r="Q57" s="65"/>
      <c r="R57" s="40"/>
      <c r="S57" s="40"/>
      <c r="T57" s="40"/>
      <c r="U57" s="41"/>
      <c r="V57" s="42"/>
      <c r="W57" s="40">
        <v>30</v>
      </c>
      <c r="X57" s="40"/>
      <c r="Y57" s="41">
        <v>20</v>
      </c>
      <c r="Z57" s="40"/>
      <c r="AA57" s="40"/>
      <c r="AB57" s="40"/>
      <c r="AC57" s="41"/>
      <c r="AD57" s="43"/>
      <c r="AE57" s="44"/>
      <c r="AF57" s="45">
        <v>2</v>
      </c>
      <c r="AG57" s="45"/>
      <c r="AH57" s="46">
        <v>1</v>
      </c>
      <c r="AI57" s="40">
        <v>2</v>
      </c>
      <c r="AJ57" s="40"/>
      <c r="AK57" s="173">
        <f t="shared" si="31"/>
        <v>2</v>
      </c>
    </row>
    <row r="58" spans="1:37" s="48" customFormat="1" ht="36" customHeight="1" thickBot="1">
      <c r="A58" s="75" t="s">
        <v>13</v>
      </c>
      <c r="B58" s="208" t="s">
        <v>87</v>
      </c>
      <c r="C58" s="243" t="s">
        <v>100</v>
      </c>
      <c r="D58" s="146">
        <f t="shared" si="27"/>
        <v>50</v>
      </c>
      <c r="E58" s="146">
        <f t="shared" si="28"/>
        <v>30</v>
      </c>
      <c r="F58" s="147">
        <f t="shared" si="29"/>
        <v>0</v>
      </c>
      <c r="G58" s="148">
        <f t="shared" si="29"/>
        <v>30</v>
      </c>
      <c r="H58" s="148"/>
      <c r="I58" s="148">
        <v>30</v>
      </c>
      <c r="J58" s="148"/>
      <c r="K58" s="148"/>
      <c r="L58" s="147">
        <f t="shared" si="30"/>
        <v>0</v>
      </c>
      <c r="M58" s="149">
        <f t="shared" si="30"/>
        <v>20</v>
      </c>
      <c r="N58" s="78"/>
      <c r="O58" s="79"/>
      <c r="P58" s="156"/>
      <c r="Q58" s="156"/>
      <c r="R58" s="79"/>
      <c r="S58" s="79"/>
      <c r="T58" s="79"/>
      <c r="U58" s="80"/>
      <c r="V58" s="81"/>
      <c r="W58" s="79">
        <v>30</v>
      </c>
      <c r="X58" s="79"/>
      <c r="Y58" s="80">
        <v>20</v>
      </c>
      <c r="Z58" s="79"/>
      <c r="AA58" s="79"/>
      <c r="AB58" s="79"/>
      <c r="AC58" s="80"/>
      <c r="AD58" s="82"/>
      <c r="AE58" s="83"/>
      <c r="AF58" s="84">
        <v>2</v>
      </c>
      <c r="AG58" s="84"/>
      <c r="AH58" s="175">
        <v>1</v>
      </c>
      <c r="AI58" s="79">
        <v>2</v>
      </c>
      <c r="AJ58" s="79"/>
      <c r="AK58" s="181">
        <f t="shared" si="31"/>
        <v>2</v>
      </c>
    </row>
    <row r="59" spans="1:37" s="244" customFormat="1" ht="57" customHeight="1" thickBot="1">
      <c r="A59" s="49" t="s">
        <v>133</v>
      </c>
      <c r="B59" s="195" t="s">
        <v>141</v>
      </c>
      <c r="C59" s="133"/>
      <c r="D59" s="52">
        <f aca="true" t="shared" si="32" ref="D59:AH59">SUM(D60:D66)</f>
        <v>400</v>
      </c>
      <c r="E59" s="52">
        <f t="shared" si="32"/>
        <v>250</v>
      </c>
      <c r="F59" s="52">
        <f t="shared" si="32"/>
        <v>0</v>
      </c>
      <c r="G59" s="52">
        <f t="shared" si="32"/>
        <v>210</v>
      </c>
      <c r="H59" s="52">
        <f t="shared" si="32"/>
        <v>60</v>
      </c>
      <c r="I59" s="52">
        <f t="shared" si="32"/>
        <v>90</v>
      </c>
      <c r="J59" s="52">
        <f t="shared" si="32"/>
        <v>60</v>
      </c>
      <c r="K59" s="52">
        <f t="shared" si="32"/>
        <v>0</v>
      </c>
      <c r="L59" s="52">
        <f t="shared" si="32"/>
        <v>40</v>
      </c>
      <c r="M59" s="54">
        <f t="shared" si="32"/>
        <v>150</v>
      </c>
      <c r="N59" s="55">
        <f t="shared" si="32"/>
        <v>0</v>
      </c>
      <c r="O59" s="52">
        <f t="shared" si="32"/>
        <v>0</v>
      </c>
      <c r="P59" s="52">
        <f t="shared" si="32"/>
        <v>0</v>
      </c>
      <c r="Q59" s="52">
        <f t="shared" si="32"/>
        <v>0</v>
      </c>
      <c r="R59" s="52">
        <f t="shared" si="32"/>
        <v>0</v>
      </c>
      <c r="S59" s="52">
        <f t="shared" si="32"/>
        <v>0</v>
      </c>
      <c r="T59" s="52">
        <f t="shared" si="32"/>
        <v>0</v>
      </c>
      <c r="U59" s="54">
        <f t="shared" si="32"/>
        <v>0</v>
      </c>
      <c r="V59" s="134">
        <f t="shared" si="32"/>
        <v>0</v>
      </c>
      <c r="W59" s="52">
        <f t="shared" si="32"/>
        <v>210</v>
      </c>
      <c r="X59" s="52">
        <f t="shared" si="32"/>
        <v>40</v>
      </c>
      <c r="Y59" s="52">
        <f t="shared" si="32"/>
        <v>150</v>
      </c>
      <c r="Z59" s="52">
        <f t="shared" si="32"/>
        <v>0</v>
      </c>
      <c r="AA59" s="52">
        <f t="shared" si="32"/>
        <v>0</v>
      </c>
      <c r="AB59" s="52">
        <f t="shared" si="32"/>
        <v>0</v>
      </c>
      <c r="AC59" s="54">
        <f t="shared" si="32"/>
        <v>0</v>
      </c>
      <c r="AD59" s="57">
        <f t="shared" si="32"/>
        <v>0</v>
      </c>
      <c r="AE59" s="53">
        <f t="shared" si="32"/>
        <v>0</v>
      </c>
      <c r="AF59" s="53">
        <f t="shared" si="32"/>
        <v>16</v>
      </c>
      <c r="AG59" s="86">
        <f t="shared" si="32"/>
        <v>0</v>
      </c>
      <c r="AH59" s="57">
        <f t="shared" si="32"/>
        <v>9</v>
      </c>
      <c r="AI59" s="53">
        <f>SUM(AI60:AI66)</f>
        <v>16</v>
      </c>
      <c r="AJ59" s="53">
        <f>SUM(AJ60:AJ66)</f>
        <v>0</v>
      </c>
      <c r="AK59" s="56">
        <f>SUM(AK60:AK66)</f>
        <v>16</v>
      </c>
    </row>
    <row r="60" spans="1:37" s="244" customFormat="1" ht="34.5">
      <c r="A60" s="135" t="s">
        <v>9</v>
      </c>
      <c r="B60" s="196" t="s">
        <v>134</v>
      </c>
      <c r="C60" s="136" t="s">
        <v>100</v>
      </c>
      <c r="D60" s="35">
        <f aca="true" t="shared" si="33" ref="D60:D66">SUM(E60,M60)</f>
        <v>50</v>
      </c>
      <c r="E60" s="35">
        <f aca="true" t="shared" si="34" ref="E60:E66">SUM(F60:G60,L60)</f>
        <v>30</v>
      </c>
      <c r="F60" s="36">
        <f aca="true" t="shared" si="35" ref="F60:F66">SUM(N60+R60+V60+Z60)</f>
        <v>0</v>
      </c>
      <c r="G60" s="37">
        <f aca="true" t="shared" si="36" ref="G60:G66">SUM(O60+S60+W60+AA60)</f>
        <v>30</v>
      </c>
      <c r="H60" s="37"/>
      <c r="I60" s="37">
        <v>30</v>
      </c>
      <c r="J60" s="37"/>
      <c r="K60" s="37"/>
      <c r="L60" s="36">
        <f aca="true" t="shared" si="37" ref="L60:L66">SUM(P60+T60+X60+AB60)</f>
        <v>0</v>
      </c>
      <c r="M60" s="38">
        <f aca="true" t="shared" si="38" ref="M60:M66">SUM(Q60+U60+Y60+AC60)</f>
        <v>20</v>
      </c>
      <c r="N60" s="137"/>
      <c r="O60" s="72"/>
      <c r="P60" s="72"/>
      <c r="Q60" s="72"/>
      <c r="R60" s="72"/>
      <c r="S60" s="72"/>
      <c r="T60" s="72"/>
      <c r="U60" s="73"/>
      <c r="V60" s="138"/>
      <c r="W60" s="72">
        <v>30</v>
      </c>
      <c r="X60" s="72"/>
      <c r="Y60" s="72">
        <v>20</v>
      </c>
      <c r="Z60" s="72"/>
      <c r="AA60" s="72"/>
      <c r="AB60" s="72"/>
      <c r="AC60" s="73"/>
      <c r="AD60" s="139"/>
      <c r="AE60" s="140"/>
      <c r="AF60" s="140">
        <v>2</v>
      </c>
      <c r="AG60" s="141"/>
      <c r="AH60" s="174">
        <v>1</v>
      </c>
      <c r="AI60" s="65">
        <v>2</v>
      </c>
      <c r="AJ60" s="65"/>
      <c r="AK60" s="180">
        <v>2</v>
      </c>
    </row>
    <row r="61" spans="1:37" s="233" customFormat="1" ht="33.75" customHeight="1">
      <c r="A61" s="32" t="s">
        <v>8</v>
      </c>
      <c r="B61" s="245" t="s">
        <v>135</v>
      </c>
      <c r="C61" s="143" t="s">
        <v>98</v>
      </c>
      <c r="D61" s="35">
        <f t="shared" si="33"/>
        <v>75</v>
      </c>
      <c r="E61" s="35">
        <f t="shared" si="34"/>
        <v>50</v>
      </c>
      <c r="F61" s="36">
        <f t="shared" si="35"/>
        <v>0</v>
      </c>
      <c r="G61" s="37">
        <f t="shared" si="36"/>
        <v>30</v>
      </c>
      <c r="H61" s="37">
        <v>30</v>
      </c>
      <c r="I61" s="37"/>
      <c r="J61" s="37"/>
      <c r="K61" s="37"/>
      <c r="L61" s="36">
        <f t="shared" si="37"/>
        <v>20</v>
      </c>
      <c r="M61" s="38">
        <f t="shared" si="38"/>
        <v>25</v>
      </c>
      <c r="N61" s="39"/>
      <c r="O61" s="40"/>
      <c r="P61" s="65"/>
      <c r="Q61" s="65"/>
      <c r="R61" s="40"/>
      <c r="S61" s="40"/>
      <c r="T61" s="40"/>
      <c r="U61" s="41"/>
      <c r="V61" s="42"/>
      <c r="W61" s="40">
        <v>30</v>
      </c>
      <c r="X61" s="40">
        <v>20</v>
      </c>
      <c r="Y61" s="40">
        <v>25</v>
      </c>
      <c r="Z61" s="40"/>
      <c r="AA61" s="40"/>
      <c r="AB61" s="40"/>
      <c r="AC61" s="41"/>
      <c r="AD61" s="43"/>
      <c r="AE61" s="44"/>
      <c r="AF61" s="44">
        <v>3</v>
      </c>
      <c r="AG61" s="45"/>
      <c r="AH61" s="46">
        <v>2</v>
      </c>
      <c r="AI61" s="40">
        <v>3</v>
      </c>
      <c r="AJ61" s="40"/>
      <c r="AK61" s="173">
        <f aca="true" t="shared" si="39" ref="AK61:AK66">D61/25</f>
        <v>3</v>
      </c>
    </row>
    <row r="62" spans="1:37" s="48" customFormat="1" ht="34.5">
      <c r="A62" s="32" t="s">
        <v>7</v>
      </c>
      <c r="B62" s="197" t="s">
        <v>137</v>
      </c>
      <c r="C62" s="143" t="s">
        <v>98</v>
      </c>
      <c r="D62" s="35">
        <f t="shared" si="33"/>
        <v>50</v>
      </c>
      <c r="E62" s="35">
        <f t="shared" si="34"/>
        <v>30</v>
      </c>
      <c r="F62" s="36">
        <f t="shared" si="35"/>
        <v>0</v>
      </c>
      <c r="G62" s="37">
        <f t="shared" si="36"/>
        <v>30</v>
      </c>
      <c r="H62" s="37">
        <v>30</v>
      </c>
      <c r="I62" s="37"/>
      <c r="J62" s="37"/>
      <c r="K62" s="37"/>
      <c r="L62" s="36">
        <f t="shared" si="37"/>
        <v>0</v>
      </c>
      <c r="M62" s="38">
        <f t="shared" si="38"/>
        <v>20</v>
      </c>
      <c r="N62" s="39"/>
      <c r="O62" s="40"/>
      <c r="P62" s="65"/>
      <c r="Q62" s="65"/>
      <c r="R62" s="40"/>
      <c r="S62" s="40"/>
      <c r="T62" s="40"/>
      <c r="U62" s="41"/>
      <c r="V62" s="42"/>
      <c r="W62" s="40">
        <v>30</v>
      </c>
      <c r="X62" s="40"/>
      <c r="Y62" s="40">
        <v>20</v>
      </c>
      <c r="Z62" s="40"/>
      <c r="AA62" s="40"/>
      <c r="AB62" s="40"/>
      <c r="AC62" s="40"/>
      <c r="AD62" s="43"/>
      <c r="AE62" s="44"/>
      <c r="AF62" s="45">
        <v>2</v>
      </c>
      <c r="AG62" s="45"/>
      <c r="AH62" s="46">
        <v>1</v>
      </c>
      <c r="AI62" s="40">
        <v>2</v>
      </c>
      <c r="AJ62" s="40"/>
      <c r="AK62" s="173">
        <f t="shared" si="39"/>
        <v>2</v>
      </c>
    </row>
    <row r="63" spans="1:37" s="48" customFormat="1" ht="34.5">
      <c r="A63" s="32" t="s">
        <v>6</v>
      </c>
      <c r="B63" s="198" t="s">
        <v>139</v>
      </c>
      <c r="C63" s="143" t="s">
        <v>100</v>
      </c>
      <c r="D63" s="35">
        <f t="shared" si="33"/>
        <v>75</v>
      </c>
      <c r="E63" s="35">
        <f t="shared" si="34"/>
        <v>50</v>
      </c>
      <c r="F63" s="36">
        <f t="shared" si="35"/>
        <v>0</v>
      </c>
      <c r="G63" s="37">
        <f t="shared" si="36"/>
        <v>30</v>
      </c>
      <c r="H63" s="37"/>
      <c r="I63" s="37">
        <v>30</v>
      </c>
      <c r="J63" s="37"/>
      <c r="K63" s="37"/>
      <c r="L63" s="36">
        <f t="shared" si="37"/>
        <v>20</v>
      </c>
      <c r="M63" s="38">
        <f t="shared" si="38"/>
        <v>25</v>
      </c>
      <c r="N63" s="39"/>
      <c r="O63" s="40"/>
      <c r="P63" s="65"/>
      <c r="Q63" s="65"/>
      <c r="R63" s="40"/>
      <c r="S63" s="40"/>
      <c r="T63" s="40"/>
      <c r="U63" s="41"/>
      <c r="V63" s="42"/>
      <c r="W63" s="40">
        <v>30</v>
      </c>
      <c r="X63" s="40">
        <v>20</v>
      </c>
      <c r="Y63" s="40">
        <v>25</v>
      </c>
      <c r="Z63" s="40"/>
      <c r="AA63" s="40"/>
      <c r="AB63" s="40"/>
      <c r="AC63" s="40"/>
      <c r="AD63" s="43"/>
      <c r="AE63" s="44"/>
      <c r="AF63" s="45">
        <v>3</v>
      </c>
      <c r="AG63" s="45"/>
      <c r="AH63" s="46">
        <v>2</v>
      </c>
      <c r="AI63" s="40">
        <v>3</v>
      </c>
      <c r="AJ63" s="40"/>
      <c r="AK63" s="173">
        <f t="shared" si="39"/>
        <v>3</v>
      </c>
    </row>
    <row r="64" spans="1:37" s="48" customFormat="1" ht="34.5">
      <c r="A64" s="32" t="s">
        <v>5</v>
      </c>
      <c r="B64" s="197" t="s">
        <v>140</v>
      </c>
      <c r="C64" s="143" t="s">
        <v>100</v>
      </c>
      <c r="D64" s="35">
        <f t="shared" si="33"/>
        <v>50</v>
      </c>
      <c r="E64" s="35">
        <f t="shared" si="34"/>
        <v>30</v>
      </c>
      <c r="F64" s="36">
        <f t="shared" si="35"/>
        <v>0</v>
      </c>
      <c r="G64" s="37">
        <f t="shared" si="36"/>
        <v>30</v>
      </c>
      <c r="H64" s="37"/>
      <c r="I64" s="37"/>
      <c r="J64" s="37">
        <v>30</v>
      </c>
      <c r="K64" s="37"/>
      <c r="L64" s="36">
        <f t="shared" si="37"/>
        <v>0</v>
      </c>
      <c r="M64" s="38">
        <f t="shared" si="38"/>
        <v>20</v>
      </c>
      <c r="N64" s="39"/>
      <c r="O64" s="40"/>
      <c r="P64" s="65"/>
      <c r="Q64" s="65"/>
      <c r="R64" s="40"/>
      <c r="S64" s="40"/>
      <c r="T64" s="40"/>
      <c r="U64" s="41"/>
      <c r="V64" s="42"/>
      <c r="W64" s="40">
        <v>30</v>
      </c>
      <c r="X64" s="40"/>
      <c r="Y64" s="40">
        <v>20</v>
      </c>
      <c r="Z64" s="40"/>
      <c r="AA64" s="40"/>
      <c r="AB64" s="40"/>
      <c r="AC64" s="40"/>
      <c r="AD64" s="43"/>
      <c r="AE64" s="44"/>
      <c r="AF64" s="45">
        <v>2</v>
      </c>
      <c r="AG64" s="45"/>
      <c r="AH64" s="46">
        <v>1</v>
      </c>
      <c r="AI64" s="40">
        <v>2</v>
      </c>
      <c r="AJ64" s="40"/>
      <c r="AK64" s="173">
        <f t="shared" si="39"/>
        <v>2</v>
      </c>
    </row>
    <row r="65" spans="1:37" s="4" customFormat="1" ht="34.5">
      <c r="A65" s="32" t="s">
        <v>4</v>
      </c>
      <c r="B65" s="198" t="s">
        <v>138</v>
      </c>
      <c r="C65" s="143" t="s">
        <v>100</v>
      </c>
      <c r="D65" s="35">
        <f t="shared" si="33"/>
        <v>50</v>
      </c>
      <c r="E65" s="35">
        <f t="shared" si="34"/>
        <v>30</v>
      </c>
      <c r="F65" s="36">
        <f t="shared" si="35"/>
        <v>0</v>
      </c>
      <c r="G65" s="37">
        <f t="shared" si="36"/>
        <v>30</v>
      </c>
      <c r="H65" s="37"/>
      <c r="I65" s="37">
        <v>30</v>
      </c>
      <c r="J65" s="37"/>
      <c r="K65" s="37"/>
      <c r="L65" s="36">
        <f t="shared" si="37"/>
        <v>0</v>
      </c>
      <c r="M65" s="38">
        <f t="shared" si="38"/>
        <v>20</v>
      </c>
      <c r="N65" s="39"/>
      <c r="O65" s="40"/>
      <c r="P65" s="65"/>
      <c r="Q65" s="65"/>
      <c r="R65" s="40"/>
      <c r="S65" s="40"/>
      <c r="T65" s="40"/>
      <c r="U65" s="41"/>
      <c r="V65" s="42"/>
      <c r="W65" s="40">
        <v>30</v>
      </c>
      <c r="X65" s="40"/>
      <c r="Y65" s="41">
        <v>20</v>
      </c>
      <c r="Z65" s="40"/>
      <c r="AA65" s="40"/>
      <c r="AB65" s="40"/>
      <c r="AC65" s="41"/>
      <c r="AD65" s="43"/>
      <c r="AE65" s="44"/>
      <c r="AF65" s="45">
        <v>2</v>
      </c>
      <c r="AG65" s="45"/>
      <c r="AH65" s="46">
        <v>1</v>
      </c>
      <c r="AI65" s="40">
        <v>2</v>
      </c>
      <c r="AJ65" s="40"/>
      <c r="AK65" s="173">
        <f t="shared" si="39"/>
        <v>2</v>
      </c>
    </row>
    <row r="66" spans="1:37" s="4" customFormat="1" ht="35.25" thickBot="1">
      <c r="A66" s="75" t="s">
        <v>13</v>
      </c>
      <c r="B66" s="246" t="s">
        <v>136</v>
      </c>
      <c r="C66" s="243" t="s">
        <v>100</v>
      </c>
      <c r="D66" s="146">
        <f t="shared" si="33"/>
        <v>50</v>
      </c>
      <c r="E66" s="146">
        <f t="shared" si="34"/>
        <v>30</v>
      </c>
      <c r="F66" s="147">
        <f t="shared" si="35"/>
        <v>0</v>
      </c>
      <c r="G66" s="148">
        <f t="shared" si="36"/>
        <v>30</v>
      </c>
      <c r="H66" s="148"/>
      <c r="I66" s="148"/>
      <c r="J66" s="148">
        <v>30</v>
      </c>
      <c r="K66" s="148"/>
      <c r="L66" s="147">
        <f t="shared" si="37"/>
        <v>0</v>
      </c>
      <c r="M66" s="149">
        <f t="shared" si="38"/>
        <v>20</v>
      </c>
      <c r="N66" s="78"/>
      <c r="O66" s="79"/>
      <c r="P66" s="156"/>
      <c r="Q66" s="156"/>
      <c r="R66" s="79"/>
      <c r="S66" s="79"/>
      <c r="T66" s="79"/>
      <c r="U66" s="80"/>
      <c r="V66" s="81"/>
      <c r="W66" s="79">
        <v>30</v>
      </c>
      <c r="X66" s="79"/>
      <c r="Y66" s="80">
        <v>20</v>
      </c>
      <c r="Z66" s="79"/>
      <c r="AA66" s="79"/>
      <c r="AB66" s="79"/>
      <c r="AC66" s="80"/>
      <c r="AD66" s="82"/>
      <c r="AE66" s="83"/>
      <c r="AF66" s="84">
        <v>2</v>
      </c>
      <c r="AG66" s="84"/>
      <c r="AH66" s="175">
        <v>1</v>
      </c>
      <c r="AI66" s="79">
        <v>2</v>
      </c>
      <c r="AJ66" s="79"/>
      <c r="AK66" s="181">
        <f t="shared" si="39"/>
        <v>2</v>
      </c>
    </row>
    <row r="67" spans="1:37" s="1" customFormat="1" ht="42.75" customHeight="1" thickBot="1">
      <c r="A67" s="215" t="s">
        <v>129</v>
      </c>
      <c r="B67" s="216" t="s">
        <v>131</v>
      </c>
      <c r="C67" s="235" t="s">
        <v>103</v>
      </c>
      <c r="D67" s="217">
        <f>SUM(M67,E67)</f>
        <v>375</v>
      </c>
      <c r="E67" s="218">
        <f>SUM(L67,F67:G67)</f>
        <v>155</v>
      </c>
      <c r="F67" s="218">
        <f aca="true" t="shared" si="40" ref="F67:G70">SUM(N67,R67,V67,Z67)</f>
        <v>0</v>
      </c>
      <c r="G67" s="218">
        <f t="shared" si="40"/>
        <v>105</v>
      </c>
      <c r="H67" s="219">
        <v>0</v>
      </c>
      <c r="I67" s="219">
        <v>0</v>
      </c>
      <c r="J67" s="219">
        <v>105</v>
      </c>
      <c r="K67" s="219">
        <v>0</v>
      </c>
      <c r="L67" s="220">
        <f aca="true" t="shared" si="41" ref="L67:M70">SUM(P67,T67,X67,AB67)</f>
        <v>50</v>
      </c>
      <c r="M67" s="218">
        <f t="shared" si="41"/>
        <v>220</v>
      </c>
      <c r="N67" s="221">
        <v>0</v>
      </c>
      <c r="O67" s="221">
        <v>30</v>
      </c>
      <c r="P67" s="221">
        <v>0</v>
      </c>
      <c r="Q67" s="221">
        <v>45</v>
      </c>
      <c r="R67" s="221">
        <v>0</v>
      </c>
      <c r="S67" s="221">
        <v>30</v>
      </c>
      <c r="T67" s="221">
        <v>0</v>
      </c>
      <c r="U67" s="221">
        <v>45</v>
      </c>
      <c r="V67" s="221">
        <v>0</v>
      </c>
      <c r="W67" s="221">
        <v>30</v>
      </c>
      <c r="X67" s="221">
        <v>50</v>
      </c>
      <c r="Y67" s="221">
        <v>70</v>
      </c>
      <c r="Z67" s="221">
        <v>0</v>
      </c>
      <c r="AA67" s="221">
        <v>15</v>
      </c>
      <c r="AB67" s="221">
        <v>0</v>
      </c>
      <c r="AC67" s="221">
        <v>60</v>
      </c>
      <c r="AD67" s="236">
        <v>3</v>
      </c>
      <c r="AE67" s="236">
        <v>3</v>
      </c>
      <c r="AF67" s="236">
        <v>6</v>
      </c>
      <c r="AG67" s="236">
        <v>3</v>
      </c>
      <c r="AH67" s="218">
        <v>7</v>
      </c>
      <c r="AI67" s="221">
        <v>15</v>
      </c>
      <c r="AJ67" s="221">
        <v>0</v>
      </c>
      <c r="AK67" s="222">
        <v>15</v>
      </c>
    </row>
    <row r="68" spans="1:37" s="15" customFormat="1" ht="48" customHeight="1" thickBot="1">
      <c r="A68" s="87" t="s">
        <v>130</v>
      </c>
      <c r="B68" s="192" t="s">
        <v>132</v>
      </c>
      <c r="C68" s="238" t="s">
        <v>100</v>
      </c>
      <c r="D68" s="120">
        <f>SUM(M68,E68)</f>
        <v>375</v>
      </c>
      <c r="E68" s="90">
        <f>SUM(L68,F68:G68)</f>
        <v>155</v>
      </c>
      <c r="F68" s="90">
        <f t="shared" si="40"/>
        <v>0</v>
      </c>
      <c r="G68" s="90">
        <f t="shared" si="40"/>
        <v>105</v>
      </c>
      <c r="H68" s="223">
        <v>0</v>
      </c>
      <c r="I68" s="223">
        <v>0</v>
      </c>
      <c r="J68" s="223">
        <v>105</v>
      </c>
      <c r="K68" s="223">
        <v>0</v>
      </c>
      <c r="L68" s="121">
        <f t="shared" si="41"/>
        <v>50</v>
      </c>
      <c r="M68" s="90">
        <f t="shared" si="41"/>
        <v>220</v>
      </c>
      <c r="N68" s="224">
        <v>0</v>
      </c>
      <c r="O68" s="224">
        <v>30</v>
      </c>
      <c r="P68" s="224">
        <v>0</v>
      </c>
      <c r="Q68" s="224">
        <v>45</v>
      </c>
      <c r="R68" s="224">
        <v>0</v>
      </c>
      <c r="S68" s="224">
        <v>30</v>
      </c>
      <c r="T68" s="224">
        <v>0</v>
      </c>
      <c r="U68" s="224">
        <v>45</v>
      </c>
      <c r="V68" s="224">
        <v>0</v>
      </c>
      <c r="W68" s="224">
        <v>45</v>
      </c>
      <c r="X68" s="224">
        <v>50</v>
      </c>
      <c r="Y68" s="224">
        <v>130</v>
      </c>
      <c r="Z68" s="224">
        <v>0</v>
      </c>
      <c r="AA68" s="224">
        <v>0</v>
      </c>
      <c r="AB68" s="224">
        <v>0</v>
      </c>
      <c r="AC68" s="224">
        <v>0</v>
      </c>
      <c r="AD68" s="239">
        <v>3</v>
      </c>
      <c r="AE68" s="239">
        <v>3</v>
      </c>
      <c r="AF68" s="239">
        <v>9</v>
      </c>
      <c r="AG68" s="239">
        <v>0</v>
      </c>
      <c r="AH68" s="90">
        <v>7</v>
      </c>
      <c r="AI68" s="224">
        <v>15</v>
      </c>
      <c r="AJ68" s="224">
        <v>0</v>
      </c>
      <c r="AK68" s="225">
        <v>15</v>
      </c>
    </row>
    <row r="69" spans="1:37" s="19" customFormat="1" ht="31.5" customHeight="1" thickBot="1">
      <c r="A69" s="226" t="s">
        <v>124</v>
      </c>
      <c r="B69" s="227" t="s">
        <v>127</v>
      </c>
      <c r="C69" s="241" t="s">
        <v>103</v>
      </c>
      <c r="D69" s="228">
        <f>SUM(E69:M69)</f>
        <v>450</v>
      </c>
      <c r="E69" s="229">
        <f>SUM(F69:G69,L69)</f>
        <v>0</v>
      </c>
      <c r="F69" s="229">
        <f t="shared" si="40"/>
        <v>0</v>
      </c>
      <c r="G69" s="228">
        <f t="shared" si="40"/>
        <v>0</v>
      </c>
      <c r="H69" s="228">
        <v>0</v>
      </c>
      <c r="I69" s="228">
        <v>0</v>
      </c>
      <c r="J69" s="228">
        <v>0</v>
      </c>
      <c r="K69" s="228">
        <v>0</v>
      </c>
      <c r="L69" s="228">
        <f t="shared" si="41"/>
        <v>0</v>
      </c>
      <c r="M69" s="228">
        <f t="shared" si="41"/>
        <v>450</v>
      </c>
      <c r="N69" s="229">
        <v>0</v>
      </c>
      <c r="O69" s="228">
        <v>0</v>
      </c>
      <c r="P69" s="228">
        <v>0</v>
      </c>
      <c r="Q69" s="228">
        <v>0</v>
      </c>
      <c r="R69" s="228">
        <v>0</v>
      </c>
      <c r="S69" s="228">
        <v>0</v>
      </c>
      <c r="T69" s="228">
        <v>0</v>
      </c>
      <c r="U69" s="228">
        <v>0</v>
      </c>
      <c r="V69" s="228">
        <v>0</v>
      </c>
      <c r="W69" s="228">
        <v>0</v>
      </c>
      <c r="X69" s="228">
        <v>0</v>
      </c>
      <c r="Y69" s="228">
        <v>0</v>
      </c>
      <c r="Z69" s="228">
        <v>0</v>
      </c>
      <c r="AA69" s="228">
        <v>0</v>
      </c>
      <c r="AB69" s="228">
        <v>0</v>
      </c>
      <c r="AC69" s="228">
        <v>450</v>
      </c>
      <c r="AD69" s="228">
        <v>0</v>
      </c>
      <c r="AE69" s="228">
        <v>0</v>
      </c>
      <c r="AF69" s="228">
        <v>0</v>
      </c>
      <c r="AG69" s="228">
        <v>18</v>
      </c>
      <c r="AH69" s="228">
        <v>0</v>
      </c>
      <c r="AI69" s="228">
        <v>18</v>
      </c>
      <c r="AJ69" s="228">
        <v>0</v>
      </c>
      <c r="AK69" s="230">
        <v>18</v>
      </c>
    </row>
    <row r="70" spans="1:37" s="19" customFormat="1" ht="32.25" customHeight="1" thickBot="1">
      <c r="A70" s="87" t="s">
        <v>125</v>
      </c>
      <c r="B70" s="209" t="s">
        <v>128</v>
      </c>
      <c r="C70" s="242" t="s">
        <v>126</v>
      </c>
      <c r="D70" s="121">
        <f>SUM(E70:M70)</f>
        <v>450</v>
      </c>
      <c r="E70" s="120">
        <f>SUM(F70:G70,L70)</f>
        <v>0</v>
      </c>
      <c r="F70" s="120">
        <f t="shared" si="40"/>
        <v>0</v>
      </c>
      <c r="G70" s="121">
        <f t="shared" si="40"/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 t="shared" si="41"/>
        <v>0</v>
      </c>
      <c r="M70" s="121">
        <f t="shared" si="41"/>
        <v>450</v>
      </c>
      <c r="N70" s="120">
        <v>0</v>
      </c>
      <c r="O70" s="121">
        <v>0</v>
      </c>
      <c r="P70" s="121">
        <v>0</v>
      </c>
      <c r="Q70" s="121">
        <v>125</v>
      </c>
      <c r="R70" s="121">
        <v>0</v>
      </c>
      <c r="S70" s="121">
        <v>0</v>
      </c>
      <c r="T70" s="121">
        <v>0</v>
      </c>
      <c r="U70" s="121">
        <v>325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5</v>
      </c>
      <c r="AE70" s="121">
        <v>13</v>
      </c>
      <c r="AF70" s="121">
        <v>0</v>
      </c>
      <c r="AG70" s="121">
        <v>0</v>
      </c>
      <c r="AH70" s="121">
        <v>0</v>
      </c>
      <c r="AI70" s="121">
        <v>18</v>
      </c>
      <c r="AJ70" s="121">
        <v>0</v>
      </c>
      <c r="AK70" s="122">
        <v>18</v>
      </c>
    </row>
    <row r="71" spans="1:38" s="19" customFormat="1" ht="31.5" customHeight="1">
      <c r="A71" s="290" t="s">
        <v>89</v>
      </c>
      <c r="B71" s="291"/>
      <c r="C71" s="291"/>
      <c r="D71" s="247">
        <f aca="true" t="shared" si="42" ref="D71:M71">SUM(D9,D12,D16,D20,D35,D43,D67,D69)</f>
        <v>3010</v>
      </c>
      <c r="E71" s="247">
        <f t="shared" si="42"/>
        <v>1535</v>
      </c>
      <c r="F71" s="247">
        <f t="shared" si="42"/>
        <v>390</v>
      </c>
      <c r="G71" s="247">
        <f t="shared" si="42"/>
        <v>855</v>
      </c>
      <c r="H71" s="247">
        <f t="shared" si="42"/>
        <v>210</v>
      </c>
      <c r="I71" s="247">
        <f t="shared" si="42"/>
        <v>420</v>
      </c>
      <c r="J71" s="247">
        <f t="shared" si="42"/>
        <v>225</v>
      </c>
      <c r="K71" s="247">
        <f t="shared" si="42"/>
        <v>0</v>
      </c>
      <c r="L71" s="247">
        <f t="shared" si="42"/>
        <v>290</v>
      </c>
      <c r="M71" s="247">
        <f t="shared" si="42"/>
        <v>1475</v>
      </c>
      <c r="N71" s="231">
        <f aca="true" t="shared" si="43" ref="N71:AK71">SUM(N9+N12+N16+N20+N35+N43+N67+N69)</f>
        <v>120</v>
      </c>
      <c r="O71" s="231">
        <f t="shared" si="43"/>
        <v>240</v>
      </c>
      <c r="P71" s="231">
        <f t="shared" si="43"/>
        <v>100</v>
      </c>
      <c r="Q71" s="231">
        <f t="shared" si="43"/>
        <v>290</v>
      </c>
      <c r="R71" s="231">
        <f t="shared" si="43"/>
        <v>165</v>
      </c>
      <c r="S71" s="231">
        <f t="shared" si="43"/>
        <v>255</v>
      </c>
      <c r="T71" s="231">
        <f t="shared" si="43"/>
        <v>60</v>
      </c>
      <c r="U71" s="231">
        <f t="shared" si="43"/>
        <v>280</v>
      </c>
      <c r="V71" s="231">
        <f t="shared" si="43"/>
        <v>45</v>
      </c>
      <c r="W71" s="231">
        <f t="shared" si="43"/>
        <v>285</v>
      </c>
      <c r="X71" s="231">
        <f t="shared" si="43"/>
        <v>130</v>
      </c>
      <c r="Y71" s="231">
        <f t="shared" si="43"/>
        <v>290</v>
      </c>
      <c r="Z71" s="231">
        <f t="shared" si="43"/>
        <v>60</v>
      </c>
      <c r="AA71" s="231">
        <f t="shared" si="43"/>
        <v>75</v>
      </c>
      <c r="AB71" s="231">
        <f t="shared" si="43"/>
        <v>0</v>
      </c>
      <c r="AC71" s="231">
        <f t="shared" si="43"/>
        <v>615</v>
      </c>
      <c r="AD71" s="231">
        <f t="shared" si="43"/>
        <v>30</v>
      </c>
      <c r="AE71" s="231">
        <f t="shared" si="43"/>
        <v>30</v>
      </c>
      <c r="AF71" s="231">
        <f t="shared" si="43"/>
        <v>30</v>
      </c>
      <c r="AG71" s="231">
        <f t="shared" si="43"/>
        <v>30</v>
      </c>
      <c r="AH71" s="247">
        <f t="shared" si="43"/>
        <v>61</v>
      </c>
      <c r="AI71" s="247">
        <f t="shared" si="43"/>
        <v>96</v>
      </c>
      <c r="AJ71" s="247">
        <f t="shared" si="43"/>
        <v>10</v>
      </c>
      <c r="AK71" s="247">
        <f t="shared" si="43"/>
        <v>55</v>
      </c>
      <c r="AL71" s="214"/>
    </row>
    <row r="72" spans="1:37" s="19" customFormat="1" ht="32.25" customHeight="1" thickBot="1">
      <c r="A72" s="292"/>
      <c r="B72" s="293"/>
      <c r="C72" s="293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>
        <f>SUM(N71:Q71)</f>
        <v>750</v>
      </c>
      <c r="O72" s="248"/>
      <c r="P72" s="248"/>
      <c r="Q72" s="248"/>
      <c r="R72" s="248">
        <f>SUM(R71:U71)</f>
        <v>760</v>
      </c>
      <c r="S72" s="248"/>
      <c r="T72" s="248"/>
      <c r="U72" s="248"/>
      <c r="V72" s="248">
        <f>SUM(V71:Y71)</f>
        <v>750</v>
      </c>
      <c r="W72" s="248"/>
      <c r="X72" s="248"/>
      <c r="Y72" s="248"/>
      <c r="Z72" s="248">
        <f>SUM(Z71:AC71)</f>
        <v>750</v>
      </c>
      <c r="AA72" s="248"/>
      <c r="AB72" s="248"/>
      <c r="AC72" s="248"/>
      <c r="AD72" s="296">
        <f>SUM(AD71:AG71)</f>
        <v>120</v>
      </c>
      <c r="AE72" s="296"/>
      <c r="AF72" s="296"/>
      <c r="AG72" s="296"/>
      <c r="AH72" s="248"/>
      <c r="AI72" s="248"/>
      <c r="AJ72" s="248"/>
      <c r="AK72" s="248"/>
    </row>
    <row r="73" spans="1:37" s="19" customFormat="1" ht="31.5">
      <c r="A73" s="303" t="s">
        <v>88</v>
      </c>
      <c r="B73" s="304"/>
      <c r="C73" s="304"/>
      <c r="D73" s="249">
        <f aca="true" t="shared" si="44" ref="D73:M73">SUM(D9,D12,D14,D20,D31,D43,D68,D70)</f>
        <v>2275</v>
      </c>
      <c r="E73" s="249">
        <f t="shared" si="44"/>
        <v>1140</v>
      </c>
      <c r="F73" s="249">
        <f t="shared" si="44"/>
        <v>225</v>
      </c>
      <c r="G73" s="249">
        <f t="shared" si="44"/>
        <v>705</v>
      </c>
      <c r="H73" s="249">
        <f t="shared" si="44"/>
        <v>210</v>
      </c>
      <c r="I73" s="249">
        <f t="shared" si="44"/>
        <v>285</v>
      </c>
      <c r="J73" s="249">
        <f t="shared" si="44"/>
        <v>210</v>
      </c>
      <c r="K73" s="249">
        <f t="shared" si="44"/>
        <v>0</v>
      </c>
      <c r="L73" s="249">
        <f t="shared" si="44"/>
        <v>210</v>
      </c>
      <c r="M73" s="249">
        <f t="shared" si="44"/>
        <v>1135</v>
      </c>
      <c r="N73" s="210">
        <f aca="true" t="shared" si="45" ref="N73:AK73">SUM(N9+N12+N14+N20+N31+N43+N68+N70)</f>
        <v>135</v>
      </c>
      <c r="O73" s="210">
        <f t="shared" si="45"/>
        <v>270</v>
      </c>
      <c r="P73" s="210">
        <f t="shared" si="45"/>
        <v>40</v>
      </c>
      <c r="Q73" s="210">
        <f t="shared" si="45"/>
        <v>330</v>
      </c>
      <c r="R73" s="210">
        <f t="shared" si="45"/>
        <v>60</v>
      </c>
      <c r="S73" s="210">
        <f t="shared" si="45"/>
        <v>150</v>
      </c>
      <c r="T73" s="210">
        <f t="shared" si="45"/>
        <v>60</v>
      </c>
      <c r="U73" s="210">
        <f t="shared" si="45"/>
        <v>480</v>
      </c>
      <c r="V73" s="210">
        <f t="shared" si="45"/>
        <v>30</v>
      </c>
      <c r="W73" s="210">
        <f t="shared" si="45"/>
        <v>285</v>
      </c>
      <c r="X73" s="210">
        <f t="shared" si="45"/>
        <v>110</v>
      </c>
      <c r="Y73" s="210">
        <f t="shared" si="45"/>
        <v>325</v>
      </c>
      <c r="Z73" s="210">
        <f t="shared" si="45"/>
        <v>0</v>
      </c>
      <c r="AA73" s="210">
        <f t="shared" si="45"/>
        <v>0</v>
      </c>
      <c r="AB73" s="210">
        <f t="shared" si="45"/>
        <v>0</v>
      </c>
      <c r="AC73" s="210">
        <f t="shared" si="45"/>
        <v>0</v>
      </c>
      <c r="AD73" s="210">
        <f t="shared" si="45"/>
        <v>30</v>
      </c>
      <c r="AE73" s="210">
        <f t="shared" si="45"/>
        <v>30</v>
      </c>
      <c r="AF73" s="210">
        <f t="shared" si="45"/>
        <v>30</v>
      </c>
      <c r="AG73" s="210">
        <f t="shared" si="45"/>
        <v>0</v>
      </c>
      <c r="AH73" s="249">
        <f t="shared" si="45"/>
        <v>46</v>
      </c>
      <c r="AI73" s="249">
        <f t="shared" si="45"/>
        <v>78</v>
      </c>
      <c r="AJ73" s="249">
        <f t="shared" si="45"/>
        <v>14</v>
      </c>
      <c r="AK73" s="301">
        <f t="shared" si="45"/>
        <v>55</v>
      </c>
    </row>
    <row r="74" spans="1:37" s="19" customFormat="1" ht="32.25" thickBot="1">
      <c r="A74" s="305"/>
      <c r="B74" s="306"/>
      <c r="C74" s="306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>
        <f>SUM(N73:Q73)</f>
        <v>775</v>
      </c>
      <c r="O74" s="250"/>
      <c r="P74" s="250"/>
      <c r="Q74" s="250"/>
      <c r="R74" s="250">
        <f>SUM(R73:U73)</f>
        <v>750</v>
      </c>
      <c r="S74" s="250"/>
      <c r="T74" s="250"/>
      <c r="U74" s="250"/>
      <c r="V74" s="250">
        <f>SUM(V73:Y73)</f>
        <v>750</v>
      </c>
      <c r="W74" s="250"/>
      <c r="X74" s="250"/>
      <c r="Y74" s="250"/>
      <c r="Z74" s="250">
        <f>SUM(Z73:AC73)</f>
        <v>0</v>
      </c>
      <c r="AA74" s="250"/>
      <c r="AB74" s="250"/>
      <c r="AC74" s="250"/>
      <c r="AD74" s="309">
        <f>SUM(AD73:AG73)</f>
        <v>90</v>
      </c>
      <c r="AE74" s="309"/>
      <c r="AF74" s="309"/>
      <c r="AG74" s="309"/>
      <c r="AH74" s="250"/>
      <c r="AI74" s="250"/>
      <c r="AJ74" s="250"/>
      <c r="AK74" s="302"/>
    </row>
    <row r="75" spans="1:37" s="19" customFormat="1" ht="34.5">
      <c r="A75" s="6"/>
      <c r="B75" s="200"/>
      <c r="C75" s="31"/>
      <c r="D75" s="307"/>
      <c r="E75" s="308"/>
      <c r="F75" s="308"/>
      <c r="G75" s="31"/>
      <c r="H75" s="172"/>
      <c r="I75" s="172"/>
      <c r="J75" s="172"/>
      <c r="K75" s="172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7"/>
      <c r="AF75" s="7"/>
      <c r="AG75" s="7"/>
      <c r="AH75" s="8"/>
      <c r="AI75" s="8"/>
      <c r="AJ75" s="8"/>
      <c r="AK75" s="9"/>
    </row>
    <row r="76" spans="1:37" s="19" customFormat="1" ht="35.25">
      <c r="A76" s="10"/>
      <c r="B76" s="201"/>
      <c r="C76" s="11"/>
      <c r="D76" s="163"/>
      <c r="E76" s="163"/>
      <c r="F76" s="163"/>
      <c r="G76" s="164"/>
      <c r="H76" s="164"/>
      <c r="I76" s="164"/>
      <c r="J76" s="164"/>
      <c r="K76" s="164"/>
      <c r="L76" s="163"/>
      <c r="M76" s="163"/>
      <c r="N76" s="12"/>
      <c r="O76" s="12"/>
      <c r="P76" s="12"/>
      <c r="Q76" s="211"/>
      <c r="R76" s="13"/>
      <c r="S76" s="13"/>
      <c r="T76" s="13"/>
      <c r="U76" s="13"/>
      <c r="V76" s="13"/>
      <c r="W76" s="13"/>
      <c r="X76" s="6"/>
      <c r="Y76" s="6"/>
      <c r="Z76" s="6"/>
      <c r="AA76" s="6"/>
      <c r="AB76" s="6"/>
      <c r="AC76" s="6"/>
      <c r="AD76" s="10"/>
      <c r="AE76" s="10"/>
      <c r="AF76" s="10"/>
      <c r="AG76" s="10"/>
      <c r="AH76" s="14"/>
      <c r="AI76" s="14"/>
      <c r="AJ76" s="14"/>
      <c r="AK76" s="15"/>
    </row>
    <row r="77" spans="1:37" s="19" customFormat="1" ht="31.5">
      <c r="A77" s="205"/>
      <c r="B77" s="205"/>
      <c r="C77" s="206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7"/>
      <c r="AI77" s="207"/>
      <c r="AJ77" s="207"/>
      <c r="AK77" s="207"/>
    </row>
    <row r="78" spans="1:37" s="19" customFormat="1" ht="31.5">
      <c r="A78" s="205"/>
      <c r="B78" s="205"/>
      <c r="C78" s="206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7"/>
      <c r="AI78" s="207"/>
      <c r="AJ78" s="207"/>
      <c r="AK78" s="207"/>
    </row>
    <row r="79" spans="1:37" s="19" customFormat="1" ht="31.5">
      <c r="A79" s="205"/>
      <c r="B79" s="205"/>
      <c r="C79" s="206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</row>
    <row r="80" spans="1:37" s="19" customFormat="1" ht="31.5">
      <c r="A80" s="205"/>
      <c r="B80" s="205"/>
      <c r="C80" s="206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7"/>
      <c r="AI80" s="207"/>
      <c r="AJ80" s="207"/>
      <c r="AK80" s="207"/>
    </row>
    <row r="81" spans="1:37" s="19" customFormat="1" ht="31.5">
      <c r="A81" s="205"/>
      <c r="B81" s="205"/>
      <c r="C81" s="206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7"/>
      <c r="AI81" s="207"/>
      <c r="AJ81" s="207"/>
      <c r="AK81" s="207"/>
    </row>
    <row r="82" spans="1:36" s="19" customFormat="1" ht="34.5">
      <c r="A82" s="16"/>
      <c r="B82" s="202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202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202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202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202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202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202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202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202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202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202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202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202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202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202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202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202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202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  <row r="100" spans="1:36" s="19" customFormat="1" ht="34.5">
      <c r="A100" s="16"/>
      <c r="B100" s="202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E100" s="16"/>
      <c r="AF100" s="16"/>
      <c r="AG100" s="16"/>
      <c r="AH100" s="18"/>
      <c r="AI100" s="18"/>
      <c r="AJ100" s="18"/>
    </row>
    <row r="101" spans="1:36" s="19" customFormat="1" ht="34.5">
      <c r="A101" s="16"/>
      <c r="B101" s="202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E101" s="16"/>
      <c r="AF101" s="16"/>
      <c r="AG101" s="16"/>
      <c r="AH101" s="18"/>
      <c r="AI101" s="18"/>
      <c r="AJ101" s="18"/>
    </row>
    <row r="102" spans="1:37" ht="34.5">
      <c r="A102" s="16"/>
      <c r="AD102" s="16"/>
      <c r="AE102" s="16"/>
      <c r="AF102" s="16"/>
      <c r="AG102" s="16"/>
      <c r="AH102" s="18"/>
      <c r="AI102" s="18"/>
      <c r="AJ102" s="18"/>
      <c r="AK102" s="19"/>
    </row>
    <row r="103" spans="1:37" ht="34.5">
      <c r="A103" s="16"/>
      <c r="AD103" s="16"/>
      <c r="AE103" s="16"/>
      <c r="AF103" s="16"/>
      <c r="AG103" s="16"/>
      <c r="AH103" s="18"/>
      <c r="AI103" s="18"/>
      <c r="AJ103" s="18"/>
      <c r="AK103" s="19"/>
    </row>
    <row r="104" spans="1:37" ht="34.5">
      <c r="A104" s="16"/>
      <c r="AD104" s="16"/>
      <c r="AE104" s="16"/>
      <c r="AF104" s="16"/>
      <c r="AG104" s="16"/>
      <c r="AH104" s="18"/>
      <c r="AI104" s="18"/>
      <c r="AJ104" s="18"/>
      <c r="AK104" s="19"/>
    </row>
    <row r="105" spans="1:37" ht="34.5">
      <c r="A105" s="16"/>
      <c r="AD105" s="16"/>
      <c r="AE105" s="16"/>
      <c r="AF105" s="16"/>
      <c r="AG105" s="16"/>
      <c r="AH105" s="18"/>
      <c r="AI105" s="18"/>
      <c r="AJ105" s="18"/>
      <c r="AK105" s="19"/>
    </row>
    <row r="106" spans="1:37" ht="34.5">
      <c r="A106" s="16"/>
      <c r="AD106" s="16"/>
      <c r="AE106" s="16"/>
      <c r="AF106" s="16"/>
      <c r="AG106" s="16"/>
      <c r="AH106" s="18"/>
      <c r="AI106" s="18"/>
      <c r="AJ106" s="18"/>
      <c r="AK106" s="19"/>
    </row>
    <row r="107" spans="1:37" ht="34.5">
      <c r="A107" s="16"/>
      <c r="AD107" s="16"/>
      <c r="AE107" s="16"/>
      <c r="AF107" s="16"/>
      <c r="AG107" s="16"/>
      <c r="AH107" s="18"/>
      <c r="AI107" s="18"/>
      <c r="AJ107" s="18"/>
      <c r="AK107" s="19"/>
    </row>
    <row r="108" spans="1:37" ht="34.5">
      <c r="A108" s="16"/>
      <c r="AD108" s="16"/>
      <c r="AE108" s="16"/>
      <c r="AF108" s="16"/>
      <c r="AG108" s="16"/>
      <c r="AH108" s="18"/>
      <c r="AI108" s="18"/>
      <c r="AJ108" s="18"/>
      <c r="AK108" s="19"/>
    </row>
    <row r="109" spans="1:37" ht="34.5">
      <c r="A109" s="16"/>
      <c r="AD109" s="16"/>
      <c r="AE109" s="16"/>
      <c r="AF109" s="16"/>
      <c r="AG109" s="16"/>
      <c r="AH109" s="18"/>
      <c r="AI109" s="18"/>
      <c r="AJ109" s="18"/>
      <c r="AK109" s="19"/>
    </row>
  </sheetData>
  <sheetProtection formatCells="0"/>
  <mergeCells count="74">
    <mergeCell ref="D75:F75"/>
    <mergeCell ref="N74:Q74"/>
    <mergeCell ref="R74:U74"/>
    <mergeCell ref="V74:Y74"/>
    <mergeCell ref="Z74:AC74"/>
    <mergeCell ref="AD74:AG74"/>
    <mergeCell ref="L73:L74"/>
    <mergeCell ref="M73:M74"/>
    <mergeCell ref="AH73:AH74"/>
    <mergeCell ref="AJ73:AJ74"/>
    <mergeCell ref="AK73:AK74"/>
    <mergeCell ref="AI73:AI74"/>
    <mergeCell ref="A73:C74"/>
    <mergeCell ref="D73:D74"/>
    <mergeCell ref="E73:E74"/>
    <mergeCell ref="F73:F74"/>
    <mergeCell ref="G73:G74"/>
    <mergeCell ref="AJ7:AJ8"/>
    <mergeCell ref="N72:Q72"/>
    <mergeCell ref="R72:U72"/>
    <mergeCell ref="V72:Y72"/>
    <mergeCell ref="Z72:AC72"/>
    <mergeCell ref="AD72:AG72"/>
    <mergeCell ref="AJ71:AJ72"/>
    <mergeCell ref="AI71:AI72"/>
    <mergeCell ref="AG7:AG8"/>
    <mergeCell ref="AH7:AH8"/>
    <mergeCell ref="AK71:AK72"/>
    <mergeCell ref="A71:C72"/>
    <mergeCell ref="D71:D72"/>
    <mergeCell ref="E71:E72"/>
    <mergeCell ref="F71:F72"/>
    <mergeCell ref="G71:G72"/>
    <mergeCell ref="L71:L72"/>
    <mergeCell ref="M71:M72"/>
    <mergeCell ref="AH71:AH72"/>
    <mergeCell ref="H71:H72"/>
    <mergeCell ref="N7:Q7"/>
    <mergeCell ref="R7:U7"/>
    <mergeCell ref="AF7:AF8"/>
    <mergeCell ref="AK7:AK8"/>
    <mergeCell ref="AI7:AI8"/>
    <mergeCell ref="V6:AC6"/>
    <mergeCell ref="AD6:AG6"/>
    <mergeCell ref="AH6:AK6"/>
    <mergeCell ref="V7:Y7"/>
    <mergeCell ref="Z7:AC7"/>
    <mergeCell ref="AD7:AD8"/>
    <mergeCell ref="AE7:AE8"/>
    <mergeCell ref="E6:E8"/>
    <mergeCell ref="F6:F8"/>
    <mergeCell ref="G6:G8"/>
    <mergeCell ref="L6:L8"/>
    <mergeCell ref="M6:M8"/>
    <mergeCell ref="N6:U6"/>
    <mergeCell ref="H6:H8"/>
    <mergeCell ref="I6:I8"/>
    <mergeCell ref="J6:J8"/>
    <mergeCell ref="K6:K8"/>
    <mergeCell ref="A1:AK1"/>
    <mergeCell ref="A5:A8"/>
    <mergeCell ref="B5:B8"/>
    <mergeCell ref="C5:C8"/>
    <mergeCell ref="D5:M5"/>
    <mergeCell ref="N5:AC5"/>
    <mergeCell ref="AD5:AK5"/>
    <mergeCell ref="D6:D8"/>
    <mergeCell ref="I71:I72"/>
    <mergeCell ref="J71:J72"/>
    <mergeCell ref="K71:K72"/>
    <mergeCell ref="H73:H74"/>
    <mergeCell ref="I73:I74"/>
    <mergeCell ref="J73:J74"/>
    <mergeCell ref="K73:K74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landscape" paperSize="9" scale="19" r:id="rId1"/>
  <colBreaks count="1" manualBreakCount="1">
    <brk id="3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7"/>
  <sheetViews>
    <sheetView zoomScale="25" zoomScaleNormal="25" zoomScaleSheetLayoutView="30" zoomScalePageLayoutView="0" workbookViewId="0" topLeftCell="A1">
      <pane ySplit="8" topLeftCell="A48" activePane="bottomLeft" state="frozen"/>
      <selection pane="topLeft" activeCell="A1" sqref="A1"/>
      <selection pane="bottomLeft" activeCell="O62" sqref="O62"/>
    </sheetView>
  </sheetViews>
  <sheetFormatPr defaultColWidth="9.00390625" defaultRowHeight="409.5" customHeight="1"/>
  <cols>
    <col min="1" max="1" width="16.125" style="21" customWidth="1"/>
    <col min="2" max="2" width="150.625" style="16" customWidth="1"/>
    <col min="3" max="3" width="22.625" style="20" customWidth="1"/>
    <col min="4" max="5" width="20.625" style="16" customWidth="1"/>
    <col min="6" max="6" width="16.625" style="16" customWidth="1"/>
    <col min="7" max="11" width="20.125" style="16" customWidth="1"/>
    <col min="12" max="12" width="16.625" style="16" customWidth="1"/>
    <col min="13" max="13" width="20.62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254" t="s">
        <v>110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s="1" customFormat="1" ht="4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104</v>
      </c>
      <c r="B3" s="25"/>
      <c r="C3" s="25"/>
      <c r="D3" s="25" t="s">
        <v>92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93</v>
      </c>
      <c r="R3" s="26"/>
      <c r="S3" s="26"/>
      <c r="T3" s="26"/>
      <c r="U3" s="26"/>
      <c r="V3" s="26"/>
      <c r="W3" s="26"/>
      <c r="X3" s="26"/>
      <c r="Y3" s="26" t="s">
        <v>95</v>
      </c>
      <c r="Z3" s="29"/>
      <c r="AA3" s="26" t="s">
        <v>94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255" t="s">
        <v>10</v>
      </c>
      <c r="B5" s="313" t="s">
        <v>11</v>
      </c>
      <c r="C5" s="262" t="s">
        <v>111</v>
      </c>
      <c r="D5" s="265" t="s">
        <v>24</v>
      </c>
      <c r="E5" s="265"/>
      <c r="F5" s="265"/>
      <c r="G5" s="265"/>
      <c r="H5" s="265"/>
      <c r="I5" s="265"/>
      <c r="J5" s="265"/>
      <c r="K5" s="265"/>
      <c r="L5" s="265"/>
      <c r="M5" s="266"/>
      <c r="N5" s="267" t="s">
        <v>25</v>
      </c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 t="s">
        <v>30</v>
      </c>
      <c r="AE5" s="270"/>
      <c r="AF5" s="270"/>
      <c r="AG5" s="270"/>
      <c r="AH5" s="270"/>
      <c r="AI5" s="270"/>
      <c r="AJ5" s="270"/>
      <c r="AK5" s="270"/>
    </row>
    <row r="6" spans="1:37" s="4" customFormat="1" ht="53.25" customHeight="1" thickBot="1">
      <c r="A6" s="256"/>
      <c r="B6" s="314"/>
      <c r="C6" s="263"/>
      <c r="D6" s="271" t="s">
        <v>33</v>
      </c>
      <c r="E6" s="251" t="s">
        <v>112</v>
      </c>
      <c r="F6" s="275" t="s">
        <v>29</v>
      </c>
      <c r="G6" s="251" t="s">
        <v>113</v>
      </c>
      <c r="H6" s="251" t="s">
        <v>114</v>
      </c>
      <c r="I6" s="251" t="s">
        <v>115</v>
      </c>
      <c r="J6" s="251" t="s">
        <v>116</v>
      </c>
      <c r="K6" s="251" t="s">
        <v>117</v>
      </c>
      <c r="L6" s="251" t="s">
        <v>108</v>
      </c>
      <c r="M6" s="277" t="s">
        <v>34</v>
      </c>
      <c r="N6" s="279" t="s">
        <v>3</v>
      </c>
      <c r="O6" s="265"/>
      <c r="P6" s="265"/>
      <c r="Q6" s="265"/>
      <c r="R6" s="265"/>
      <c r="S6" s="265"/>
      <c r="T6" s="265"/>
      <c r="U6" s="266"/>
      <c r="V6" s="272" t="s">
        <v>23</v>
      </c>
      <c r="W6" s="265"/>
      <c r="X6" s="265"/>
      <c r="Y6" s="265"/>
      <c r="Z6" s="265"/>
      <c r="AA6" s="265"/>
      <c r="AB6" s="265"/>
      <c r="AC6" s="266"/>
      <c r="AD6" s="286" t="s">
        <v>31</v>
      </c>
      <c r="AE6" s="270"/>
      <c r="AF6" s="270"/>
      <c r="AG6" s="287"/>
      <c r="AH6" s="286" t="s">
        <v>32</v>
      </c>
      <c r="AI6" s="270"/>
      <c r="AJ6" s="270"/>
      <c r="AK6" s="270"/>
    </row>
    <row r="7" spans="1:40" s="4" customFormat="1" ht="52.5" customHeight="1">
      <c r="A7" s="256"/>
      <c r="B7" s="315"/>
      <c r="C7" s="263"/>
      <c r="D7" s="271"/>
      <c r="E7" s="252"/>
      <c r="F7" s="276"/>
      <c r="G7" s="252"/>
      <c r="H7" s="252"/>
      <c r="I7" s="252"/>
      <c r="J7" s="252"/>
      <c r="K7" s="252"/>
      <c r="L7" s="252"/>
      <c r="M7" s="277"/>
      <c r="N7" s="280" t="s">
        <v>120</v>
      </c>
      <c r="O7" s="259"/>
      <c r="P7" s="259"/>
      <c r="Q7" s="259"/>
      <c r="R7" s="259" t="s">
        <v>121</v>
      </c>
      <c r="S7" s="259"/>
      <c r="T7" s="259"/>
      <c r="U7" s="281"/>
      <c r="V7" s="288" t="s">
        <v>122</v>
      </c>
      <c r="W7" s="259"/>
      <c r="X7" s="259"/>
      <c r="Y7" s="259"/>
      <c r="Z7" s="259" t="s">
        <v>123</v>
      </c>
      <c r="AA7" s="259"/>
      <c r="AB7" s="259"/>
      <c r="AC7" s="289"/>
      <c r="AD7" s="272" t="s">
        <v>0</v>
      </c>
      <c r="AE7" s="265" t="s">
        <v>1</v>
      </c>
      <c r="AF7" s="265" t="s">
        <v>2</v>
      </c>
      <c r="AG7" s="266" t="s">
        <v>19</v>
      </c>
      <c r="AH7" s="310" t="s">
        <v>27</v>
      </c>
      <c r="AI7" s="284" t="s">
        <v>118</v>
      </c>
      <c r="AJ7" s="294" t="s">
        <v>119</v>
      </c>
      <c r="AK7" s="284" t="s">
        <v>28</v>
      </c>
      <c r="AN7" s="24"/>
    </row>
    <row r="8" spans="1:37" s="4" customFormat="1" ht="253.5" customHeight="1" thickBot="1">
      <c r="A8" s="257"/>
      <c r="B8" s="316"/>
      <c r="C8" s="264"/>
      <c r="D8" s="251"/>
      <c r="E8" s="252"/>
      <c r="F8" s="276"/>
      <c r="G8" s="252"/>
      <c r="H8" s="253"/>
      <c r="I8" s="253"/>
      <c r="J8" s="253"/>
      <c r="K8" s="253"/>
      <c r="L8" s="252"/>
      <c r="M8" s="278"/>
      <c r="N8" s="157" t="s">
        <v>17</v>
      </c>
      <c r="O8" s="158" t="s">
        <v>18</v>
      </c>
      <c r="P8" s="158" t="s">
        <v>109</v>
      </c>
      <c r="Q8" s="158" t="s">
        <v>26</v>
      </c>
      <c r="R8" s="159" t="s">
        <v>17</v>
      </c>
      <c r="S8" s="158" t="s">
        <v>18</v>
      </c>
      <c r="T8" s="158" t="s">
        <v>109</v>
      </c>
      <c r="U8" s="160" t="s">
        <v>26</v>
      </c>
      <c r="V8" s="161" t="s">
        <v>17</v>
      </c>
      <c r="W8" s="158" t="s">
        <v>18</v>
      </c>
      <c r="X8" s="158" t="s">
        <v>109</v>
      </c>
      <c r="Y8" s="158" t="s">
        <v>26</v>
      </c>
      <c r="Z8" s="159" t="s">
        <v>17</v>
      </c>
      <c r="AA8" s="158" t="s">
        <v>18</v>
      </c>
      <c r="AB8" s="158" t="s">
        <v>109</v>
      </c>
      <c r="AC8" s="162" t="s">
        <v>26</v>
      </c>
      <c r="AD8" s="273"/>
      <c r="AE8" s="274"/>
      <c r="AF8" s="274"/>
      <c r="AG8" s="312"/>
      <c r="AH8" s="311"/>
      <c r="AI8" s="285"/>
      <c r="AJ8" s="295"/>
      <c r="AK8" s="285"/>
    </row>
    <row r="9" spans="1:37" s="232" customFormat="1" ht="43.5" customHeight="1" thickBot="1">
      <c r="A9" s="49" t="s">
        <v>12</v>
      </c>
      <c r="B9" s="50" t="s">
        <v>20</v>
      </c>
      <c r="C9" s="51"/>
      <c r="D9" s="52">
        <f aca="true" t="shared" si="0" ref="D9:AK9">SUM(D10:D11)</f>
        <v>175</v>
      </c>
      <c r="E9" s="52">
        <f t="shared" si="0"/>
        <v>72</v>
      </c>
      <c r="F9" s="53">
        <f t="shared" si="0"/>
        <v>0</v>
      </c>
      <c r="G9" s="53">
        <f t="shared" si="0"/>
        <v>72</v>
      </c>
      <c r="H9" s="53">
        <f t="shared" si="0"/>
        <v>0</v>
      </c>
      <c r="I9" s="53">
        <f t="shared" si="0"/>
        <v>72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4">
        <f t="shared" si="0"/>
        <v>103</v>
      </c>
      <c r="N9" s="55">
        <f t="shared" si="0"/>
        <v>0</v>
      </c>
      <c r="O9" s="53">
        <f t="shared" si="0"/>
        <v>40</v>
      </c>
      <c r="P9" s="53">
        <f t="shared" si="0"/>
        <v>0</v>
      </c>
      <c r="Q9" s="53">
        <f t="shared" si="0"/>
        <v>60</v>
      </c>
      <c r="R9" s="53">
        <f t="shared" si="0"/>
        <v>0</v>
      </c>
      <c r="S9" s="53">
        <f t="shared" si="0"/>
        <v>32</v>
      </c>
      <c r="T9" s="53">
        <f t="shared" si="0"/>
        <v>0</v>
      </c>
      <c r="U9" s="56">
        <f t="shared" si="0"/>
        <v>43</v>
      </c>
      <c r="V9" s="57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6">
        <f t="shared" si="0"/>
        <v>0</v>
      </c>
      <c r="AD9" s="169">
        <f t="shared" si="0"/>
        <v>4</v>
      </c>
      <c r="AE9" s="170">
        <f t="shared" si="0"/>
        <v>3</v>
      </c>
      <c r="AF9" s="170">
        <f t="shared" si="0"/>
        <v>0</v>
      </c>
      <c r="AG9" s="171">
        <f t="shared" si="0"/>
        <v>0</v>
      </c>
      <c r="AH9" s="57">
        <f t="shared" si="0"/>
        <v>4</v>
      </c>
      <c r="AI9" s="53">
        <f t="shared" si="0"/>
        <v>0</v>
      </c>
      <c r="AJ9" s="53">
        <f>SUM(AJ10:AJ11)</f>
        <v>1</v>
      </c>
      <c r="AK9" s="56">
        <f t="shared" si="0"/>
        <v>6</v>
      </c>
    </row>
    <row r="10" spans="1:37" s="48" customFormat="1" ht="36" customHeight="1">
      <c r="A10" s="32" t="s">
        <v>9</v>
      </c>
      <c r="B10" s="74" t="s">
        <v>46</v>
      </c>
      <c r="C10" s="34" t="s">
        <v>98</v>
      </c>
      <c r="D10" s="35">
        <f>SUM(E10,M10)</f>
        <v>150</v>
      </c>
      <c r="E10" s="35">
        <f>SUM(F10:G10,L10)</f>
        <v>64</v>
      </c>
      <c r="F10" s="36">
        <f>SUM(N10+R10+V10+Z10)</f>
        <v>0</v>
      </c>
      <c r="G10" s="37">
        <f>SUM(O10+S10+W10+AA10)</f>
        <v>64</v>
      </c>
      <c r="H10" s="37"/>
      <c r="I10" s="37">
        <v>64</v>
      </c>
      <c r="J10" s="37"/>
      <c r="K10" s="37"/>
      <c r="L10" s="36">
        <f>SUM(P10+T10+X10+AB10)</f>
        <v>0</v>
      </c>
      <c r="M10" s="38">
        <f>SUM(Q10+U10+Y10+AC10)</f>
        <v>86</v>
      </c>
      <c r="N10" s="39"/>
      <c r="O10" s="40">
        <v>32</v>
      </c>
      <c r="P10" s="40"/>
      <c r="Q10" s="40">
        <v>43</v>
      </c>
      <c r="R10" s="40"/>
      <c r="S10" s="40">
        <v>32</v>
      </c>
      <c r="T10" s="40"/>
      <c r="U10" s="41">
        <v>43</v>
      </c>
      <c r="V10" s="42"/>
      <c r="W10" s="40"/>
      <c r="X10" s="40"/>
      <c r="Y10" s="40"/>
      <c r="Z10" s="40"/>
      <c r="AA10" s="40"/>
      <c r="AB10" s="40"/>
      <c r="AC10" s="41"/>
      <c r="AD10" s="43">
        <v>3</v>
      </c>
      <c r="AE10" s="44">
        <v>3</v>
      </c>
      <c r="AF10" s="44"/>
      <c r="AG10" s="45"/>
      <c r="AH10" s="71">
        <v>3</v>
      </c>
      <c r="AI10" s="72"/>
      <c r="AJ10" s="72"/>
      <c r="AK10" s="73">
        <v>6</v>
      </c>
    </row>
    <row r="11" spans="1:37" s="48" customFormat="1" ht="36" customHeight="1" thickBot="1">
      <c r="A11" s="75" t="s">
        <v>8</v>
      </c>
      <c r="B11" s="76" t="s">
        <v>47</v>
      </c>
      <c r="C11" s="77" t="s">
        <v>101</v>
      </c>
      <c r="D11" s="35">
        <f>SUM(E11,M11)</f>
        <v>25</v>
      </c>
      <c r="E11" s="35">
        <f>SUM(F11:G11,L11)</f>
        <v>8</v>
      </c>
      <c r="F11" s="36">
        <f>SUM(N11+R11+V11+Z11)</f>
        <v>0</v>
      </c>
      <c r="G11" s="37">
        <f>SUM(O11+S11+W11+AA11)</f>
        <v>8</v>
      </c>
      <c r="H11" s="37"/>
      <c r="I11" s="37">
        <v>8</v>
      </c>
      <c r="J11" s="37"/>
      <c r="K11" s="37"/>
      <c r="L11" s="36">
        <f>SUM(P11+T11+X11+AB11)</f>
        <v>0</v>
      </c>
      <c r="M11" s="38">
        <v>17</v>
      </c>
      <c r="N11" s="78"/>
      <c r="O11" s="79">
        <v>8</v>
      </c>
      <c r="P11" s="79"/>
      <c r="Q11" s="79">
        <v>17</v>
      </c>
      <c r="R11" s="79"/>
      <c r="S11" s="79"/>
      <c r="T11" s="79"/>
      <c r="U11" s="80"/>
      <c r="V11" s="81"/>
      <c r="W11" s="79"/>
      <c r="X11" s="79"/>
      <c r="Y11" s="79"/>
      <c r="Z11" s="79"/>
      <c r="AA11" s="79"/>
      <c r="AB11" s="79"/>
      <c r="AC11" s="80"/>
      <c r="AD11" s="82">
        <v>1</v>
      </c>
      <c r="AE11" s="83"/>
      <c r="AF11" s="83"/>
      <c r="AG11" s="84"/>
      <c r="AH11" s="175">
        <v>1</v>
      </c>
      <c r="AI11" s="79"/>
      <c r="AJ11" s="176">
        <f>SUM(AB11:AE11)</f>
        <v>1</v>
      </c>
      <c r="AK11" s="80"/>
    </row>
    <row r="12" spans="1:37" s="232" customFormat="1" ht="43.5" customHeight="1" thickBot="1">
      <c r="A12" s="49" t="s">
        <v>36</v>
      </c>
      <c r="B12" s="50" t="s">
        <v>21</v>
      </c>
      <c r="C12" s="51"/>
      <c r="D12" s="52">
        <f aca="true" t="shared" si="1" ref="D12:AK12">SUM(D13:D13)</f>
        <v>50</v>
      </c>
      <c r="E12" s="53">
        <f t="shared" si="1"/>
        <v>16</v>
      </c>
      <c r="F12" s="53">
        <f t="shared" si="1"/>
        <v>8</v>
      </c>
      <c r="G12" s="53">
        <f t="shared" si="1"/>
        <v>8</v>
      </c>
      <c r="H12" s="53">
        <f t="shared" si="1"/>
        <v>8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6">
        <f t="shared" si="1"/>
        <v>34</v>
      </c>
      <c r="N12" s="55">
        <f t="shared" si="1"/>
        <v>8</v>
      </c>
      <c r="O12" s="53">
        <f t="shared" si="1"/>
        <v>8</v>
      </c>
      <c r="P12" s="53">
        <f t="shared" si="1"/>
        <v>0</v>
      </c>
      <c r="Q12" s="53">
        <f t="shared" si="1"/>
        <v>34</v>
      </c>
      <c r="R12" s="53">
        <f t="shared" si="1"/>
        <v>0</v>
      </c>
      <c r="S12" s="53">
        <f t="shared" si="1"/>
        <v>0</v>
      </c>
      <c r="T12" s="53">
        <f t="shared" si="1"/>
        <v>0</v>
      </c>
      <c r="U12" s="56">
        <f t="shared" si="1"/>
        <v>0</v>
      </c>
      <c r="V12" s="57">
        <f t="shared" si="1"/>
        <v>0</v>
      </c>
      <c r="W12" s="53">
        <f t="shared" si="1"/>
        <v>0</v>
      </c>
      <c r="X12" s="53">
        <f t="shared" si="1"/>
        <v>0</v>
      </c>
      <c r="Y12" s="53">
        <f t="shared" si="1"/>
        <v>0</v>
      </c>
      <c r="Z12" s="53">
        <f t="shared" si="1"/>
        <v>0</v>
      </c>
      <c r="AA12" s="53">
        <f t="shared" si="1"/>
        <v>0</v>
      </c>
      <c r="AB12" s="53">
        <f t="shared" si="1"/>
        <v>0</v>
      </c>
      <c r="AC12" s="56">
        <f t="shared" si="1"/>
        <v>0</v>
      </c>
      <c r="AD12" s="57">
        <f t="shared" si="1"/>
        <v>2</v>
      </c>
      <c r="AE12" s="53">
        <f t="shared" si="1"/>
        <v>0</v>
      </c>
      <c r="AF12" s="53">
        <f t="shared" si="1"/>
        <v>0</v>
      </c>
      <c r="AG12" s="86">
        <f t="shared" si="1"/>
        <v>0</v>
      </c>
      <c r="AH12" s="57">
        <f t="shared" si="1"/>
        <v>1</v>
      </c>
      <c r="AI12" s="53">
        <f t="shared" si="1"/>
        <v>0</v>
      </c>
      <c r="AJ12" s="53">
        <f t="shared" si="1"/>
        <v>2</v>
      </c>
      <c r="AK12" s="56">
        <f t="shared" si="1"/>
        <v>0</v>
      </c>
    </row>
    <row r="13" spans="1:37" s="48" customFormat="1" ht="36" customHeight="1" thickBot="1">
      <c r="A13" s="61" t="s">
        <v>9</v>
      </c>
      <c r="B13" s="62" t="s">
        <v>62</v>
      </c>
      <c r="C13" s="63" t="s">
        <v>97</v>
      </c>
      <c r="D13" s="35">
        <f>SUM(E13,M13)</f>
        <v>50</v>
      </c>
      <c r="E13" s="35">
        <f>SUM(F13:G13,L13)</f>
        <v>16</v>
      </c>
      <c r="F13" s="36">
        <f>SUM(N13+R13+V13+Z13)</f>
        <v>8</v>
      </c>
      <c r="G13" s="37">
        <f>SUM(O13+S13+W13+AA13)</f>
        <v>8</v>
      </c>
      <c r="H13" s="37">
        <v>8</v>
      </c>
      <c r="I13" s="37"/>
      <c r="J13" s="37"/>
      <c r="K13" s="37"/>
      <c r="L13" s="36">
        <f>SUM(P13+T13+X13+AB13)</f>
        <v>0</v>
      </c>
      <c r="M13" s="38">
        <f>SUM(Q13+U13+Y13+AC13)</f>
        <v>34</v>
      </c>
      <c r="N13" s="64">
        <v>8</v>
      </c>
      <c r="O13" s="65">
        <v>8</v>
      </c>
      <c r="P13" s="65"/>
      <c r="Q13" s="65">
        <v>34</v>
      </c>
      <c r="R13" s="65"/>
      <c r="S13" s="65"/>
      <c r="T13" s="65"/>
      <c r="U13" s="66"/>
      <c r="V13" s="67"/>
      <c r="W13" s="65"/>
      <c r="X13" s="65"/>
      <c r="Y13" s="65"/>
      <c r="Z13" s="65"/>
      <c r="AA13" s="65"/>
      <c r="AB13" s="65"/>
      <c r="AC13" s="66"/>
      <c r="AD13" s="68">
        <v>2</v>
      </c>
      <c r="AE13" s="69"/>
      <c r="AF13" s="69"/>
      <c r="AG13" s="70"/>
      <c r="AH13" s="177">
        <v>1</v>
      </c>
      <c r="AI13" s="147"/>
      <c r="AJ13" s="156">
        <v>2</v>
      </c>
      <c r="AK13" s="168"/>
    </row>
    <row r="14" spans="1:37" s="232" customFormat="1" ht="43.5" customHeight="1" thickBot="1">
      <c r="A14" s="87" t="s">
        <v>37</v>
      </c>
      <c r="B14" s="88" t="s">
        <v>40</v>
      </c>
      <c r="C14" s="89"/>
      <c r="D14" s="90">
        <f aca="true" t="shared" si="2" ref="D14:AK14">SUM(D15:D15)</f>
        <v>75</v>
      </c>
      <c r="E14" s="91">
        <f t="shared" si="2"/>
        <v>32</v>
      </c>
      <c r="F14" s="91">
        <f t="shared" si="2"/>
        <v>16</v>
      </c>
      <c r="G14" s="91">
        <f t="shared" si="2"/>
        <v>16</v>
      </c>
      <c r="H14" s="91">
        <f t="shared" si="2"/>
        <v>16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92">
        <f t="shared" si="2"/>
        <v>43</v>
      </c>
      <c r="N14" s="93">
        <f t="shared" si="2"/>
        <v>16</v>
      </c>
      <c r="O14" s="91">
        <f t="shared" si="2"/>
        <v>16</v>
      </c>
      <c r="P14" s="91">
        <f t="shared" si="2"/>
        <v>0</v>
      </c>
      <c r="Q14" s="91">
        <f t="shared" si="2"/>
        <v>43</v>
      </c>
      <c r="R14" s="91">
        <f t="shared" si="2"/>
        <v>0</v>
      </c>
      <c r="S14" s="91">
        <f t="shared" si="2"/>
        <v>0</v>
      </c>
      <c r="T14" s="91">
        <f t="shared" si="2"/>
        <v>0</v>
      </c>
      <c r="U14" s="92">
        <f t="shared" si="2"/>
        <v>0</v>
      </c>
      <c r="V14" s="94">
        <f t="shared" si="2"/>
        <v>0</v>
      </c>
      <c r="W14" s="91">
        <f t="shared" si="2"/>
        <v>0</v>
      </c>
      <c r="X14" s="91">
        <f t="shared" si="2"/>
        <v>0</v>
      </c>
      <c r="Y14" s="91">
        <f t="shared" si="2"/>
        <v>0</v>
      </c>
      <c r="Z14" s="91">
        <f t="shared" si="2"/>
        <v>0</v>
      </c>
      <c r="AA14" s="91">
        <f t="shared" si="2"/>
        <v>0</v>
      </c>
      <c r="AB14" s="91">
        <f t="shared" si="2"/>
        <v>0</v>
      </c>
      <c r="AC14" s="92">
        <f t="shared" si="2"/>
        <v>0</v>
      </c>
      <c r="AD14" s="94">
        <f t="shared" si="2"/>
        <v>3</v>
      </c>
      <c r="AE14" s="91">
        <f t="shared" si="2"/>
        <v>0</v>
      </c>
      <c r="AF14" s="91">
        <f t="shared" si="2"/>
        <v>0</v>
      </c>
      <c r="AG14" s="95">
        <f t="shared" si="2"/>
        <v>0</v>
      </c>
      <c r="AH14" s="94">
        <f t="shared" si="2"/>
        <v>1</v>
      </c>
      <c r="AI14" s="91">
        <f t="shared" si="2"/>
        <v>0</v>
      </c>
      <c r="AJ14" s="91">
        <f t="shared" si="2"/>
        <v>3</v>
      </c>
      <c r="AK14" s="92">
        <f t="shared" si="2"/>
        <v>0</v>
      </c>
    </row>
    <row r="15" spans="1:37" s="48" customFormat="1" ht="36" customHeight="1" thickBot="1">
      <c r="A15" s="61" t="s">
        <v>9</v>
      </c>
      <c r="B15" s="62" t="s">
        <v>58</v>
      </c>
      <c r="C15" s="63" t="s">
        <v>97</v>
      </c>
      <c r="D15" s="35">
        <f>SUM(E15,M15)</f>
        <v>75</v>
      </c>
      <c r="E15" s="35">
        <f>SUM(F15:G15,L15)</f>
        <v>32</v>
      </c>
      <c r="F15" s="36">
        <f>SUM(N15+R15+V15+Z15)</f>
        <v>16</v>
      </c>
      <c r="G15" s="37">
        <f>SUM(O15+S15+W15+AA15)</f>
        <v>16</v>
      </c>
      <c r="H15" s="37">
        <v>16</v>
      </c>
      <c r="I15" s="37"/>
      <c r="J15" s="37"/>
      <c r="K15" s="37"/>
      <c r="L15" s="36">
        <f>SUM(P15+T15+X15+AB15)</f>
        <v>0</v>
      </c>
      <c r="M15" s="38">
        <f>SUM(Q15+U15+Y15+AC15)</f>
        <v>43</v>
      </c>
      <c r="N15" s="64">
        <v>16</v>
      </c>
      <c r="O15" s="65">
        <v>16</v>
      </c>
      <c r="P15" s="65"/>
      <c r="Q15" s="65">
        <v>43</v>
      </c>
      <c r="R15" s="65"/>
      <c r="S15" s="65"/>
      <c r="T15" s="65"/>
      <c r="U15" s="66"/>
      <c r="V15" s="67"/>
      <c r="W15" s="65"/>
      <c r="X15" s="65"/>
      <c r="Y15" s="65"/>
      <c r="Z15" s="65"/>
      <c r="AA15" s="65"/>
      <c r="AB15" s="65"/>
      <c r="AC15" s="66"/>
      <c r="AD15" s="68">
        <v>3</v>
      </c>
      <c r="AE15" s="69"/>
      <c r="AF15" s="69"/>
      <c r="AG15" s="70"/>
      <c r="AH15" s="177">
        <v>1</v>
      </c>
      <c r="AI15" s="147"/>
      <c r="AJ15" s="156">
        <v>3</v>
      </c>
      <c r="AK15" s="168"/>
    </row>
    <row r="16" spans="1:37" s="232" customFormat="1" ht="43.5" customHeight="1" thickBot="1">
      <c r="A16" s="96" t="s">
        <v>39</v>
      </c>
      <c r="B16" s="97" t="s">
        <v>38</v>
      </c>
      <c r="C16" s="98"/>
      <c r="D16" s="99">
        <f aca="true" t="shared" si="3" ref="D16:AK16">SUM(D17:D19)</f>
        <v>375</v>
      </c>
      <c r="E16" s="100">
        <f t="shared" si="3"/>
        <v>160</v>
      </c>
      <c r="F16" s="100">
        <f t="shared" si="3"/>
        <v>40</v>
      </c>
      <c r="G16" s="100">
        <f t="shared" si="3"/>
        <v>40</v>
      </c>
      <c r="H16" s="100">
        <f t="shared" si="3"/>
        <v>24</v>
      </c>
      <c r="I16" s="100">
        <f t="shared" si="3"/>
        <v>16</v>
      </c>
      <c r="J16" s="100">
        <f t="shared" si="3"/>
        <v>0</v>
      </c>
      <c r="K16" s="100">
        <f t="shared" si="3"/>
        <v>0</v>
      </c>
      <c r="L16" s="100">
        <f t="shared" si="3"/>
        <v>80</v>
      </c>
      <c r="M16" s="101">
        <f t="shared" si="3"/>
        <v>215</v>
      </c>
      <c r="N16" s="102">
        <f t="shared" si="3"/>
        <v>32</v>
      </c>
      <c r="O16" s="100">
        <f t="shared" si="3"/>
        <v>32</v>
      </c>
      <c r="P16" s="100">
        <f t="shared" si="3"/>
        <v>60</v>
      </c>
      <c r="Q16" s="100">
        <f t="shared" si="3"/>
        <v>176</v>
      </c>
      <c r="R16" s="100">
        <f t="shared" si="3"/>
        <v>0</v>
      </c>
      <c r="S16" s="100">
        <f t="shared" si="3"/>
        <v>0</v>
      </c>
      <c r="T16" s="100">
        <f t="shared" si="3"/>
        <v>0</v>
      </c>
      <c r="U16" s="101">
        <f t="shared" si="3"/>
        <v>0</v>
      </c>
      <c r="V16" s="103">
        <f t="shared" si="3"/>
        <v>8</v>
      </c>
      <c r="W16" s="100">
        <f t="shared" si="3"/>
        <v>8</v>
      </c>
      <c r="X16" s="100">
        <f t="shared" si="3"/>
        <v>20</v>
      </c>
      <c r="Y16" s="100">
        <f t="shared" si="3"/>
        <v>39</v>
      </c>
      <c r="Z16" s="100">
        <f t="shared" si="3"/>
        <v>0</v>
      </c>
      <c r="AA16" s="100">
        <f t="shared" si="3"/>
        <v>0</v>
      </c>
      <c r="AB16" s="100">
        <f t="shared" si="3"/>
        <v>0</v>
      </c>
      <c r="AC16" s="101">
        <f t="shared" si="3"/>
        <v>0</v>
      </c>
      <c r="AD16" s="103">
        <f t="shared" si="3"/>
        <v>12</v>
      </c>
      <c r="AE16" s="100">
        <f t="shared" si="3"/>
        <v>0</v>
      </c>
      <c r="AF16" s="100">
        <f t="shared" si="3"/>
        <v>3</v>
      </c>
      <c r="AG16" s="104">
        <f t="shared" si="3"/>
        <v>0</v>
      </c>
      <c r="AH16" s="103">
        <f t="shared" si="3"/>
        <v>5</v>
      </c>
      <c r="AI16" s="100">
        <f>SUM(AI17:AI19)</f>
        <v>0</v>
      </c>
      <c r="AJ16" s="100">
        <f>SUM(AJ17:AJ19)</f>
        <v>0</v>
      </c>
      <c r="AK16" s="101">
        <f t="shared" si="3"/>
        <v>0</v>
      </c>
    </row>
    <row r="17" spans="1:37" s="48" customFormat="1" ht="36" customHeight="1">
      <c r="A17" s="61" t="s">
        <v>9</v>
      </c>
      <c r="B17" s="62" t="s">
        <v>48</v>
      </c>
      <c r="C17" s="63" t="s">
        <v>96</v>
      </c>
      <c r="D17" s="35">
        <f>SUM(E17,M17)</f>
        <v>150</v>
      </c>
      <c r="E17" s="35">
        <f>SUM(F17:G17,L17)</f>
        <v>62</v>
      </c>
      <c r="F17" s="36">
        <f aca="true" t="shared" si="4" ref="F17:G19">SUM(N17+R17+V17+Z17)</f>
        <v>16</v>
      </c>
      <c r="G17" s="37">
        <f t="shared" si="4"/>
        <v>16</v>
      </c>
      <c r="H17" s="37">
        <v>16</v>
      </c>
      <c r="I17" s="37"/>
      <c r="J17" s="37"/>
      <c r="K17" s="37"/>
      <c r="L17" s="36">
        <f aca="true" t="shared" si="5" ref="L17:M19">SUM(P17+T17+X17+AB17)</f>
        <v>30</v>
      </c>
      <c r="M17" s="38">
        <f t="shared" si="5"/>
        <v>88</v>
      </c>
      <c r="N17" s="64">
        <v>16</v>
      </c>
      <c r="O17" s="65">
        <v>16</v>
      </c>
      <c r="P17" s="65">
        <v>30</v>
      </c>
      <c r="Q17" s="65">
        <v>88</v>
      </c>
      <c r="R17" s="65"/>
      <c r="S17" s="65"/>
      <c r="T17" s="65"/>
      <c r="U17" s="66"/>
      <c r="V17" s="67"/>
      <c r="W17" s="65"/>
      <c r="X17" s="65"/>
      <c r="Y17" s="65"/>
      <c r="Z17" s="65"/>
      <c r="AA17" s="65"/>
      <c r="AB17" s="65"/>
      <c r="AC17" s="66"/>
      <c r="AD17" s="68">
        <v>6</v>
      </c>
      <c r="AE17" s="69"/>
      <c r="AF17" s="69"/>
      <c r="AG17" s="70"/>
      <c r="AH17" s="174">
        <v>2</v>
      </c>
      <c r="AI17" s="36"/>
      <c r="AJ17" s="65"/>
      <c r="AK17" s="66"/>
    </row>
    <row r="18" spans="1:37" s="48" customFormat="1" ht="36" customHeight="1">
      <c r="A18" s="32" t="s">
        <v>8</v>
      </c>
      <c r="B18" s="74" t="s">
        <v>49</v>
      </c>
      <c r="C18" s="34" t="s">
        <v>96</v>
      </c>
      <c r="D18" s="35">
        <f>SUM(E18,M18)</f>
        <v>150</v>
      </c>
      <c r="E18" s="35">
        <f>SUM(F18:G18,L18)</f>
        <v>62</v>
      </c>
      <c r="F18" s="36">
        <f t="shared" si="4"/>
        <v>16</v>
      </c>
      <c r="G18" s="37">
        <f t="shared" si="4"/>
        <v>16</v>
      </c>
      <c r="H18" s="37">
        <v>8</v>
      </c>
      <c r="I18" s="37">
        <v>8</v>
      </c>
      <c r="J18" s="37"/>
      <c r="K18" s="37"/>
      <c r="L18" s="36">
        <f t="shared" si="5"/>
        <v>30</v>
      </c>
      <c r="M18" s="38">
        <f t="shared" si="5"/>
        <v>88</v>
      </c>
      <c r="N18" s="39">
        <v>16</v>
      </c>
      <c r="O18" s="40">
        <v>16</v>
      </c>
      <c r="P18" s="40">
        <v>30</v>
      </c>
      <c r="Q18" s="40">
        <v>88</v>
      </c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1"/>
      <c r="AD18" s="43">
        <v>6</v>
      </c>
      <c r="AE18" s="44"/>
      <c r="AF18" s="44"/>
      <c r="AG18" s="45"/>
      <c r="AH18" s="46">
        <v>2</v>
      </c>
      <c r="AI18" s="47"/>
      <c r="AJ18" s="40"/>
      <c r="AK18" s="41"/>
    </row>
    <row r="19" spans="1:37" s="48" customFormat="1" ht="36" customHeight="1" thickBot="1">
      <c r="A19" s="32" t="s">
        <v>7</v>
      </c>
      <c r="B19" s="74" t="s">
        <v>50</v>
      </c>
      <c r="C19" s="34" t="s">
        <v>102</v>
      </c>
      <c r="D19" s="35">
        <f>SUM(E19,M19)</f>
        <v>75</v>
      </c>
      <c r="E19" s="35">
        <f>SUM(F19:G19,L19)</f>
        <v>36</v>
      </c>
      <c r="F19" s="36">
        <f t="shared" si="4"/>
        <v>8</v>
      </c>
      <c r="G19" s="37">
        <f t="shared" si="4"/>
        <v>8</v>
      </c>
      <c r="H19" s="37"/>
      <c r="I19" s="37">
        <v>8</v>
      </c>
      <c r="J19" s="37"/>
      <c r="K19" s="37"/>
      <c r="L19" s="36">
        <f t="shared" si="5"/>
        <v>20</v>
      </c>
      <c r="M19" s="38">
        <f t="shared" si="5"/>
        <v>39</v>
      </c>
      <c r="N19" s="39"/>
      <c r="O19" s="40"/>
      <c r="P19" s="40"/>
      <c r="Q19" s="40"/>
      <c r="R19" s="40"/>
      <c r="S19" s="40"/>
      <c r="T19" s="40"/>
      <c r="U19" s="41"/>
      <c r="V19" s="42">
        <v>8</v>
      </c>
      <c r="W19" s="40">
        <v>8</v>
      </c>
      <c r="X19" s="40">
        <v>20</v>
      </c>
      <c r="Y19" s="40">
        <v>39</v>
      </c>
      <c r="Z19" s="40"/>
      <c r="AA19" s="40"/>
      <c r="AB19" s="40"/>
      <c r="AC19" s="41"/>
      <c r="AD19" s="43"/>
      <c r="AE19" s="44"/>
      <c r="AF19" s="44">
        <v>3</v>
      </c>
      <c r="AG19" s="45"/>
      <c r="AH19" s="175">
        <v>1</v>
      </c>
      <c r="AI19" s="176"/>
      <c r="AJ19" s="79"/>
      <c r="AK19" s="80"/>
    </row>
    <row r="20" spans="1:37" s="233" customFormat="1" ht="43.5" customHeight="1" thickBot="1">
      <c r="A20" s="49" t="s">
        <v>41</v>
      </c>
      <c r="B20" s="50" t="s">
        <v>22</v>
      </c>
      <c r="C20" s="106"/>
      <c r="D20" s="108">
        <f aca="true" t="shared" si="6" ref="D20:AK20">SUM(D21:D30)</f>
        <v>625</v>
      </c>
      <c r="E20" s="109">
        <f t="shared" si="6"/>
        <v>272</v>
      </c>
      <c r="F20" s="109">
        <f t="shared" si="6"/>
        <v>72</v>
      </c>
      <c r="G20" s="109">
        <f t="shared" si="6"/>
        <v>80</v>
      </c>
      <c r="H20" s="109">
        <f t="shared" si="6"/>
        <v>24</v>
      </c>
      <c r="I20" s="109">
        <f t="shared" si="6"/>
        <v>32</v>
      </c>
      <c r="J20" s="109">
        <f t="shared" si="6"/>
        <v>24</v>
      </c>
      <c r="K20" s="109">
        <f t="shared" si="6"/>
        <v>0</v>
      </c>
      <c r="L20" s="109">
        <f t="shared" si="6"/>
        <v>120</v>
      </c>
      <c r="M20" s="110">
        <f t="shared" si="6"/>
        <v>353</v>
      </c>
      <c r="N20" s="111">
        <f t="shared" si="6"/>
        <v>24</v>
      </c>
      <c r="O20" s="109">
        <f t="shared" si="6"/>
        <v>32</v>
      </c>
      <c r="P20" s="109">
        <f t="shared" si="6"/>
        <v>40</v>
      </c>
      <c r="Q20" s="109">
        <f t="shared" si="6"/>
        <v>129</v>
      </c>
      <c r="R20" s="109">
        <f t="shared" si="6"/>
        <v>32</v>
      </c>
      <c r="S20" s="109">
        <f t="shared" si="6"/>
        <v>32</v>
      </c>
      <c r="T20" s="109">
        <f t="shared" si="6"/>
        <v>60</v>
      </c>
      <c r="U20" s="110">
        <f t="shared" si="6"/>
        <v>151</v>
      </c>
      <c r="V20" s="107">
        <f t="shared" si="6"/>
        <v>16</v>
      </c>
      <c r="W20" s="109">
        <f t="shared" si="6"/>
        <v>16</v>
      </c>
      <c r="X20" s="109">
        <f t="shared" si="6"/>
        <v>20</v>
      </c>
      <c r="Y20" s="109">
        <f t="shared" si="6"/>
        <v>73</v>
      </c>
      <c r="Z20" s="109">
        <f t="shared" si="6"/>
        <v>0</v>
      </c>
      <c r="AA20" s="109">
        <f t="shared" si="6"/>
        <v>0</v>
      </c>
      <c r="AB20" s="109">
        <f t="shared" si="6"/>
        <v>0</v>
      </c>
      <c r="AC20" s="110">
        <f t="shared" si="6"/>
        <v>0</v>
      </c>
      <c r="AD20" s="107">
        <f t="shared" si="6"/>
        <v>9</v>
      </c>
      <c r="AE20" s="109">
        <f t="shared" si="6"/>
        <v>11</v>
      </c>
      <c r="AF20" s="109">
        <f t="shared" si="6"/>
        <v>5</v>
      </c>
      <c r="AG20" s="112">
        <f t="shared" si="6"/>
        <v>0</v>
      </c>
      <c r="AH20" s="107">
        <f t="shared" si="6"/>
        <v>10</v>
      </c>
      <c r="AI20" s="109">
        <f t="shared" si="6"/>
        <v>25</v>
      </c>
      <c r="AJ20" s="109">
        <f t="shared" si="6"/>
        <v>7</v>
      </c>
      <c r="AK20" s="110">
        <f t="shared" si="6"/>
        <v>0</v>
      </c>
    </row>
    <row r="21" spans="1:37" s="48" customFormat="1" ht="36" customHeight="1">
      <c r="A21" s="61" t="s">
        <v>9</v>
      </c>
      <c r="B21" s="62" t="s">
        <v>63</v>
      </c>
      <c r="C21" s="63" t="s">
        <v>101</v>
      </c>
      <c r="D21" s="35">
        <f aca="true" t="shared" si="7" ref="D21:D26">SUM(E21,M21)</f>
        <v>50</v>
      </c>
      <c r="E21" s="35">
        <f aca="true" t="shared" si="8" ref="E21:E26">SUM(F21:G21,L21)</f>
        <v>16</v>
      </c>
      <c r="F21" s="36">
        <f aca="true" t="shared" si="9" ref="F21:F30">SUM(N21+R21+V21+Z21)</f>
        <v>8</v>
      </c>
      <c r="G21" s="37">
        <f aca="true" t="shared" si="10" ref="G21:G30">SUM(O21+S21+W21+AA21)</f>
        <v>8</v>
      </c>
      <c r="H21" s="37"/>
      <c r="I21" s="37"/>
      <c r="J21" s="37">
        <v>8</v>
      </c>
      <c r="K21" s="37"/>
      <c r="L21" s="36">
        <f aca="true" t="shared" si="11" ref="L21:M30">SUM(P21+T21+X21+AB21)</f>
        <v>0</v>
      </c>
      <c r="M21" s="38">
        <f t="shared" si="11"/>
        <v>34</v>
      </c>
      <c r="N21" s="64">
        <v>8</v>
      </c>
      <c r="O21" s="65">
        <v>8</v>
      </c>
      <c r="P21" s="65"/>
      <c r="Q21" s="65">
        <v>34</v>
      </c>
      <c r="R21" s="65"/>
      <c r="S21" s="65"/>
      <c r="T21" s="65"/>
      <c r="U21" s="66"/>
      <c r="V21" s="67"/>
      <c r="W21" s="65"/>
      <c r="X21" s="65"/>
      <c r="Y21" s="65"/>
      <c r="Z21" s="65"/>
      <c r="AA21" s="65"/>
      <c r="AB21" s="65"/>
      <c r="AC21" s="66"/>
      <c r="AD21" s="68">
        <v>2</v>
      </c>
      <c r="AE21" s="69"/>
      <c r="AF21" s="69"/>
      <c r="AG21" s="70"/>
      <c r="AH21" s="174">
        <v>1</v>
      </c>
      <c r="AI21" s="65">
        <v>2</v>
      </c>
      <c r="AJ21" s="65"/>
      <c r="AK21" s="66"/>
    </row>
    <row r="22" spans="1:37" s="48" customFormat="1" ht="36" customHeight="1">
      <c r="A22" s="75" t="s">
        <v>8</v>
      </c>
      <c r="B22" s="74" t="s">
        <v>64</v>
      </c>
      <c r="C22" s="34" t="s">
        <v>101</v>
      </c>
      <c r="D22" s="35">
        <f t="shared" si="7"/>
        <v>50</v>
      </c>
      <c r="E22" s="35">
        <f t="shared" si="8"/>
        <v>16</v>
      </c>
      <c r="F22" s="36">
        <f t="shared" si="9"/>
        <v>8</v>
      </c>
      <c r="G22" s="37">
        <f t="shared" si="10"/>
        <v>8</v>
      </c>
      <c r="H22" s="37"/>
      <c r="I22" s="37">
        <v>8</v>
      </c>
      <c r="J22" s="37"/>
      <c r="K22" s="37"/>
      <c r="L22" s="36">
        <f t="shared" si="11"/>
        <v>0</v>
      </c>
      <c r="M22" s="38">
        <f t="shared" si="11"/>
        <v>34</v>
      </c>
      <c r="N22" s="39"/>
      <c r="O22" s="79"/>
      <c r="P22" s="40"/>
      <c r="Q22" s="79"/>
      <c r="R22" s="40">
        <v>8</v>
      </c>
      <c r="S22" s="40">
        <v>8</v>
      </c>
      <c r="T22" s="40"/>
      <c r="U22" s="41">
        <v>34</v>
      </c>
      <c r="V22" s="42"/>
      <c r="W22" s="40"/>
      <c r="X22" s="40"/>
      <c r="Y22" s="40"/>
      <c r="Z22" s="40"/>
      <c r="AA22" s="40"/>
      <c r="AB22" s="40"/>
      <c r="AC22" s="41"/>
      <c r="AD22" s="82"/>
      <c r="AE22" s="44">
        <v>2</v>
      </c>
      <c r="AF22" s="44"/>
      <c r="AG22" s="45"/>
      <c r="AH22" s="46">
        <v>1</v>
      </c>
      <c r="AI22" s="40">
        <v>2</v>
      </c>
      <c r="AJ22" s="40"/>
      <c r="AK22" s="41"/>
    </row>
    <row r="23" spans="1:37" s="48" customFormat="1" ht="36" customHeight="1">
      <c r="A23" s="32" t="s">
        <v>7</v>
      </c>
      <c r="B23" s="74" t="s">
        <v>65</v>
      </c>
      <c r="C23" s="34" t="s">
        <v>101</v>
      </c>
      <c r="D23" s="35">
        <f t="shared" si="7"/>
        <v>25</v>
      </c>
      <c r="E23" s="35">
        <f t="shared" si="8"/>
        <v>8</v>
      </c>
      <c r="F23" s="36">
        <f t="shared" si="9"/>
        <v>0</v>
      </c>
      <c r="G23" s="37">
        <f t="shared" si="10"/>
        <v>8</v>
      </c>
      <c r="H23" s="37"/>
      <c r="I23" s="37">
        <v>8</v>
      </c>
      <c r="J23" s="37"/>
      <c r="K23" s="37"/>
      <c r="L23" s="36">
        <f t="shared" si="11"/>
        <v>0</v>
      </c>
      <c r="M23" s="38">
        <f t="shared" si="11"/>
        <v>17</v>
      </c>
      <c r="N23" s="39"/>
      <c r="O23" s="40">
        <v>8</v>
      </c>
      <c r="P23" s="40"/>
      <c r="Q23" s="40">
        <v>17</v>
      </c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1"/>
      <c r="AD23" s="43">
        <v>1</v>
      </c>
      <c r="AE23" s="44"/>
      <c r="AF23" s="44"/>
      <c r="AG23" s="45"/>
      <c r="AH23" s="46">
        <v>1</v>
      </c>
      <c r="AI23" s="40">
        <v>1</v>
      </c>
      <c r="AJ23" s="40">
        <v>1</v>
      </c>
      <c r="AK23" s="41"/>
    </row>
    <row r="24" spans="1:37" s="48" customFormat="1" ht="36" customHeight="1">
      <c r="A24" s="61" t="s">
        <v>6</v>
      </c>
      <c r="B24" s="33" t="s">
        <v>66</v>
      </c>
      <c r="C24" s="34" t="s">
        <v>98</v>
      </c>
      <c r="D24" s="35">
        <f t="shared" si="7"/>
        <v>75</v>
      </c>
      <c r="E24" s="35">
        <f t="shared" si="8"/>
        <v>36</v>
      </c>
      <c r="F24" s="36">
        <f t="shared" si="9"/>
        <v>8</v>
      </c>
      <c r="G24" s="37">
        <f t="shared" si="10"/>
        <v>8</v>
      </c>
      <c r="H24" s="37">
        <v>8</v>
      </c>
      <c r="I24" s="37"/>
      <c r="J24" s="37"/>
      <c r="K24" s="37"/>
      <c r="L24" s="36">
        <f t="shared" si="11"/>
        <v>20</v>
      </c>
      <c r="M24" s="38">
        <f t="shared" si="11"/>
        <v>39</v>
      </c>
      <c r="N24" s="39">
        <v>8</v>
      </c>
      <c r="O24" s="40">
        <v>8</v>
      </c>
      <c r="P24" s="40">
        <v>20</v>
      </c>
      <c r="Q24" s="40">
        <v>39</v>
      </c>
      <c r="R24" s="40"/>
      <c r="S24" s="40"/>
      <c r="T24" s="40"/>
      <c r="U24" s="41"/>
      <c r="V24" s="42"/>
      <c r="W24" s="40"/>
      <c r="X24" s="40"/>
      <c r="Y24" s="40"/>
      <c r="Z24" s="40"/>
      <c r="AA24" s="40"/>
      <c r="AB24" s="40"/>
      <c r="AC24" s="41"/>
      <c r="AD24" s="43">
        <v>3</v>
      </c>
      <c r="AE24" s="44"/>
      <c r="AF24" s="44"/>
      <c r="AG24" s="45"/>
      <c r="AH24" s="46">
        <v>1</v>
      </c>
      <c r="AI24" s="40">
        <v>3</v>
      </c>
      <c r="AJ24" s="40">
        <v>3</v>
      </c>
      <c r="AK24" s="41"/>
    </row>
    <row r="25" spans="1:37" s="48" customFormat="1" ht="36" customHeight="1">
      <c r="A25" s="75" t="s">
        <v>5</v>
      </c>
      <c r="B25" s="33" t="s">
        <v>67</v>
      </c>
      <c r="C25" s="34" t="s">
        <v>100</v>
      </c>
      <c r="D25" s="35">
        <f t="shared" si="7"/>
        <v>75</v>
      </c>
      <c r="E25" s="35">
        <f t="shared" si="8"/>
        <v>36</v>
      </c>
      <c r="F25" s="36">
        <f t="shared" si="9"/>
        <v>8</v>
      </c>
      <c r="G25" s="37">
        <f t="shared" si="10"/>
        <v>8</v>
      </c>
      <c r="H25" s="37">
        <v>8</v>
      </c>
      <c r="I25" s="37"/>
      <c r="J25" s="37"/>
      <c r="K25" s="37"/>
      <c r="L25" s="36">
        <f t="shared" si="11"/>
        <v>20</v>
      </c>
      <c r="M25" s="38">
        <f t="shared" si="11"/>
        <v>39</v>
      </c>
      <c r="N25" s="39">
        <v>8</v>
      </c>
      <c r="O25" s="40">
        <v>8</v>
      </c>
      <c r="P25" s="40">
        <v>20</v>
      </c>
      <c r="Q25" s="40">
        <v>39</v>
      </c>
      <c r="R25" s="40"/>
      <c r="S25" s="40"/>
      <c r="T25" s="40"/>
      <c r="U25" s="41"/>
      <c r="V25" s="42"/>
      <c r="W25" s="40"/>
      <c r="X25" s="40"/>
      <c r="Y25" s="40"/>
      <c r="Z25" s="40"/>
      <c r="AA25" s="40"/>
      <c r="AB25" s="40"/>
      <c r="AC25" s="41"/>
      <c r="AD25" s="43">
        <v>3</v>
      </c>
      <c r="AE25" s="44"/>
      <c r="AF25" s="44"/>
      <c r="AG25" s="45"/>
      <c r="AH25" s="46">
        <v>1</v>
      </c>
      <c r="AI25" s="40">
        <v>3</v>
      </c>
      <c r="AJ25" s="40"/>
      <c r="AK25" s="41"/>
    </row>
    <row r="26" spans="1:37" s="234" customFormat="1" ht="36" customHeight="1">
      <c r="A26" s="32" t="s">
        <v>4</v>
      </c>
      <c r="B26" s="74" t="s">
        <v>68</v>
      </c>
      <c r="C26" s="113" t="s">
        <v>100</v>
      </c>
      <c r="D26" s="35">
        <f t="shared" si="7"/>
        <v>75</v>
      </c>
      <c r="E26" s="35">
        <f t="shared" si="8"/>
        <v>36</v>
      </c>
      <c r="F26" s="36">
        <f t="shared" si="9"/>
        <v>8</v>
      </c>
      <c r="G26" s="37">
        <f t="shared" si="10"/>
        <v>8</v>
      </c>
      <c r="H26" s="37">
        <v>8</v>
      </c>
      <c r="I26" s="37"/>
      <c r="J26" s="37"/>
      <c r="K26" s="37"/>
      <c r="L26" s="36">
        <f t="shared" si="11"/>
        <v>20</v>
      </c>
      <c r="M26" s="38">
        <f t="shared" si="11"/>
        <v>39</v>
      </c>
      <c r="N26" s="114"/>
      <c r="O26" s="115"/>
      <c r="P26" s="115"/>
      <c r="Q26" s="115"/>
      <c r="R26" s="115">
        <v>8</v>
      </c>
      <c r="S26" s="115">
        <v>8</v>
      </c>
      <c r="T26" s="115">
        <v>20</v>
      </c>
      <c r="U26" s="116">
        <v>39</v>
      </c>
      <c r="V26" s="42"/>
      <c r="W26" s="40"/>
      <c r="X26" s="115"/>
      <c r="Y26" s="40"/>
      <c r="Z26" s="115"/>
      <c r="AA26" s="115"/>
      <c r="AB26" s="115"/>
      <c r="AC26" s="116"/>
      <c r="AD26" s="117"/>
      <c r="AE26" s="115">
        <v>3</v>
      </c>
      <c r="AF26" s="115"/>
      <c r="AG26" s="113"/>
      <c r="AH26" s="46">
        <v>1</v>
      </c>
      <c r="AI26" s="115">
        <v>3</v>
      </c>
      <c r="AJ26" s="115">
        <v>3</v>
      </c>
      <c r="AK26" s="116"/>
    </row>
    <row r="27" spans="1:37" s="48" customFormat="1" ht="36" customHeight="1">
      <c r="A27" s="61" t="s">
        <v>13</v>
      </c>
      <c r="B27" s="74" t="s">
        <v>69</v>
      </c>
      <c r="C27" s="34" t="s">
        <v>98</v>
      </c>
      <c r="D27" s="35">
        <f>SUM(E27,M27)</f>
        <v>75</v>
      </c>
      <c r="E27" s="35">
        <f>SUM(F27:G27,L27)</f>
        <v>36</v>
      </c>
      <c r="F27" s="36">
        <f t="shared" si="9"/>
        <v>8</v>
      </c>
      <c r="G27" s="37">
        <f t="shared" si="10"/>
        <v>8</v>
      </c>
      <c r="H27" s="37"/>
      <c r="I27" s="37">
        <v>8</v>
      </c>
      <c r="J27" s="37"/>
      <c r="K27" s="37"/>
      <c r="L27" s="36">
        <f t="shared" si="11"/>
        <v>20</v>
      </c>
      <c r="M27" s="38">
        <f t="shared" si="11"/>
        <v>39</v>
      </c>
      <c r="N27" s="39"/>
      <c r="O27" s="40"/>
      <c r="P27" s="40"/>
      <c r="Q27" s="40"/>
      <c r="R27" s="40">
        <v>8</v>
      </c>
      <c r="S27" s="40">
        <v>8</v>
      </c>
      <c r="T27" s="40">
        <v>20</v>
      </c>
      <c r="U27" s="41">
        <v>39</v>
      </c>
      <c r="V27" s="42"/>
      <c r="W27" s="40"/>
      <c r="X27" s="40"/>
      <c r="Y27" s="40"/>
      <c r="Z27" s="40"/>
      <c r="AA27" s="40"/>
      <c r="AB27" s="40"/>
      <c r="AC27" s="41"/>
      <c r="AD27" s="43"/>
      <c r="AE27" s="44">
        <v>3</v>
      </c>
      <c r="AF27" s="44"/>
      <c r="AG27" s="45"/>
      <c r="AH27" s="46">
        <v>1</v>
      </c>
      <c r="AI27" s="40">
        <v>3</v>
      </c>
      <c r="AJ27" s="40"/>
      <c r="AK27" s="41"/>
    </row>
    <row r="28" spans="1:37" s="48" customFormat="1" ht="36" customHeight="1">
      <c r="A28" s="75" t="s">
        <v>14</v>
      </c>
      <c r="B28" s="33" t="s">
        <v>70</v>
      </c>
      <c r="C28" s="34" t="s">
        <v>100</v>
      </c>
      <c r="D28" s="35">
        <f>SUM(E28,M28)</f>
        <v>75</v>
      </c>
      <c r="E28" s="35">
        <f>SUM(F28:G28,L28)</f>
        <v>36</v>
      </c>
      <c r="F28" s="36">
        <f t="shared" si="9"/>
        <v>8</v>
      </c>
      <c r="G28" s="37">
        <f t="shared" si="10"/>
        <v>8</v>
      </c>
      <c r="H28" s="37"/>
      <c r="I28" s="37"/>
      <c r="J28" s="37">
        <v>8</v>
      </c>
      <c r="K28" s="37"/>
      <c r="L28" s="36">
        <f t="shared" si="11"/>
        <v>20</v>
      </c>
      <c r="M28" s="38">
        <f t="shared" si="11"/>
        <v>39</v>
      </c>
      <c r="N28" s="39"/>
      <c r="O28" s="40"/>
      <c r="P28" s="40"/>
      <c r="Q28" s="40"/>
      <c r="R28" s="40">
        <v>8</v>
      </c>
      <c r="S28" s="40">
        <v>8</v>
      </c>
      <c r="T28" s="40">
        <v>20</v>
      </c>
      <c r="U28" s="41">
        <v>39</v>
      </c>
      <c r="V28" s="42"/>
      <c r="W28" s="40"/>
      <c r="X28" s="40"/>
      <c r="Y28" s="40"/>
      <c r="Z28" s="40"/>
      <c r="AA28" s="40"/>
      <c r="AB28" s="40"/>
      <c r="AC28" s="41"/>
      <c r="AD28" s="43"/>
      <c r="AE28" s="44">
        <v>3</v>
      </c>
      <c r="AF28" s="44"/>
      <c r="AG28" s="45"/>
      <c r="AH28" s="46">
        <v>1</v>
      </c>
      <c r="AI28" s="40">
        <v>3</v>
      </c>
      <c r="AJ28" s="40"/>
      <c r="AK28" s="41"/>
    </row>
    <row r="29" spans="1:37" s="48" customFormat="1" ht="36" customHeight="1">
      <c r="A29" s="32" t="s">
        <v>15</v>
      </c>
      <c r="B29" s="33" t="s">
        <v>71</v>
      </c>
      <c r="C29" s="34" t="s">
        <v>100</v>
      </c>
      <c r="D29" s="35">
        <f>SUM(E29,M29)</f>
        <v>75</v>
      </c>
      <c r="E29" s="35">
        <f>SUM(F29:G29,L29)</f>
        <v>36</v>
      </c>
      <c r="F29" s="36">
        <f t="shared" si="9"/>
        <v>8</v>
      </c>
      <c r="G29" s="37">
        <f t="shared" si="10"/>
        <v>8</v>
      </c>
      <c r="H29" s="37"/>
      <c r="I29" s="37"/>
      <c r="J29" s="37">
        <v>8</v>
      </c>
      <c r="K29" s="37"/>
      <c r="L29" s="36">
        <f>SUM(P29+T29+X29+AB29)</f>
        <v>20</v>
      </c>
      <c r="M29" s="38">
        <f>SUM(Q29+U29+Y29+AC29)</f>
        <v>39</v>
      </c>
      <c r="N29" s="39"/>
      <c r="O29" s="40"/>
      <c r="P29" s="40"/>
      <c r="Q29" s="40"/>
      <c r="R29" s="40"/>
      <c r="S29" s="40"/>
      <c r="T29" s="40"/>
      <c r="U29" s="41"/>
      <c r="V29" s="42">
        <v>8</v>
      </c>
      <c r="W29" s="40">
        <v>8</v>
      </c>
      <c r="X29" s="40">
        <v>20</v>
      </c>
      <c r="Y29" s="40">
        <v>39</v>
      </c>
      <c r="Z29" s="40"/>
      <c r="AA29" s="40"/>
      <c r="AB29" s="40"/>
      <c r="AC29" s="41"/>
      <c r="AD29" s="43"/>
      <c r="AE29" s="44"/>
      <c r="AF29" s="44">
        <v>3</v>
      </c>
      <c r="AG29" s="45"/>
      <c r="AH29" s="46">
        <v>1</v>
      </c>
      <c r="AI29" s="40">
        <v>3</v>
      </c>
      <c r="AJ29" s="40"/>
      <c r="AK29" s="41"/>
    </row>
    <row r="30" spans="1:37" s="48" customFormat="1" ht="36" customHeight="1" thickBot="1">
      <c r="A30" s="61" t="s">
        <v>16</v>
      </c>
      <c r="B30" s="33" t="s">
        <v>105</v>
      </c>
      <c r="C30" s="34" t="s">
        <v>99</v>
      </c>
      <c r="D30" s="35">
        <f>SUM(E30,M30)</f>
        <v>50</v>
      </c>
      <c r="E30" s="35">
        <f>SUM(F30:G30,L30)</f>
        <v>16</v>
      </c>
      <c r="F30" s="36">
        <f t="shared" si="9"/>
        <v>8</v>
      </c>
      <c r="G30" s="37">
        <f t="shared" si="10"/>
        <v>8</v>
      </c>
      <c r="H30" s="37"/>
      <c r="I30" s="37">
        <v>8</v>
      </c>
      <c r="J30" s="37"/>
      <c r="K30" s="37"/>
      <c r="L30" s="36">
        <f t="shared" si="11"/>
        <v>0</v>
      </c>
      <c r="M30" s="38">
        <f t="shared" si="11"/>
        <v>34</v>
      </c>
      <c r="N30" s="39"/>
      <c r="O30" s="40"/>
      <c r="P30" s="40"/>
      <c r="Q30" s="40"/>
      <c r="R30" s="40"/>
      <c r="S30" s="40"/>
      <c r="T30" s="40"/>
      <c r="U30" s="41"/>
      <c r="V30" s="42">
        <v>8</v>
      </c>
      <c r="W30" s="40">
        <v>8</v>
      </c>
      <c r="X30" s="40"/>
      <c r="Y30" s="40">
        <v>34</v>
      </c>
      <c r="Z30" s="40"/>
      <c r="AA30" s="40"/>
      <c r="AB30" s="40"/>
      <c r="AC30" s="41"/>
      <c r="AD30" s="43"/>
      <c r="AE30" s="44"/>
      <c r="AF30" s="44">
        <v>2</v>
      </c>
      <c r="AG30" s="45"/>
      <c r="AH30" s="46">
        <v>1</v>
      </c>
      <c r="AI30" s="40">
        <v>2</v>
      </c>
      <c r="AJ30" s="40"/>
      <c r="AK30" s="41"/>
    </row>
    <row r="31" spans="1:37" s="233" customFormat="1" ht="43.5" customHeight="1" thickBot="1">
      <c r="A31" s="87" t="s">
        <v>42</v>
      </c>
      <c r="B31" s="88" t="s">
        <v>43</v>
      </c>
      <c r="C31" s="118"/>
      <c r="D31" s="120">
        <f aca="true" t="shared" si="12" ref="D31:AK31">SUM(D32:D34)</f>
        <v>125</v>
      </c>
      <c r="E31" s="121">
        <f t="shared" si="12"/>
        <v>56</v>
      </c>
      <c r="F31" s="121">
        <f t="shared" si="12"/>
        <v>24</v>
      </c>
      <c r="G31" s="121">
        <f t="shared" si="12"/>
        <v>32</v>
      </c>
      <c r="H31" s="121">
        <f t="shared" si="12"/>
        <v>32</v>
      </c>
      <c r="I31" s="121">
        <f t="shared" si="12"/>
        <v>0</v>
      </c>
      <c r="J31" s="121">
        <f t="shared" si="12"/>
        <v>0</v>
      </c>
      <c r="K31" s="121">
        <f t="shared" si="12"/>
        <v>0</v>
      </c>
      <c r="L31" s="121">
        <f t="shared" si="12"/>
        <v>0</v>
      </c>
      <c r="M31" s="122">
        <f t="shared" si="12"/>
        <v>69</v>
      </c>
      <c r="N31" s="123">
        <f t="shared" si="12"/>
        <v>24</v>
      </c>
      <c r="O31" s="121">
        <f t="shared" si="12"/>
        <v>32</v>
      </c>
      <c r="P31" s="121">
        <f t="shared" si="12"/>
        <v>0</v>
      </c>
      <c r="Q31" s="121">
        <f t="shared" si="12"/>
        <v>69</v>
      </c>
      <c r="R31" s="121">
        <f t="shared" si="12"/>
        <v>0</v>
      </c>
      <c r="S31" s="121">
        <f t="shared" si="12"/>
        <v>0</v>
      </c>
      <c r="T31" s="121">
        <f t="shared" si="12"/>
        <v>0</v>
      </c>
      <c r="U31" s="122">
        <f t="shared" si="12"/>
        <v>0</v>
      </c>
      <c r="V31" s="119">
        <f t="shared" si="12"/>
        <v>0</v>
      </c>
      <c r="W31" s="121">
        <f t="shared" si="12"/>
        <v>0</v>
      </c>
      <c r="X31" s="121">
        <f t="shared" si="12"/>
        <v>0</v>
      </c>
      <c r="Y31" s="121">
        <f t="shared" si="12"/>
        <v>0</v>
      </c>
      <c r="Z31" s="121">
        <f t="shared" si="12"/>
        <v>0</v>
      </c>
      <c r="AA31" s="121">
        <f t="shared" si="12"/>
        <v>0</v>
      </c>
      <c r="AB31" s="121">
        <f t="shared" si="12"/>
        <v>0</v>
      </c>
      <c r="AC31" s="122">
        <f t="shared" si="12"/>
        <v>0</v>
      </c>
      <c r="AD31" s="119">
        <f t="shared" si="12"/>
        <v>4</v>
      </c>
      <c r="AE31" s="121">
        <f t="shared" si="12"/>
        <v>0</v>
      </c>
      <c r="AF31" s="121">
        <f t="shared" si="12"/>
        <v>0</v>
      </c>
      <c r="AG31" s="124">
        <f t="shared" si="12"/>
        <v>0</v>
      </c>
      <c r="AH31" s="119">
        <f t="shared" si="12"/>
        <v>3</v>
      </c>
      <c r="AI31" s="121">
        <f>SUM(AI32:AI34)</f>
        <v>4</v>
      </c>
      <c r="AJ31" s="121">
        <f>SUM(AJ32:AJ34)</f>
        <v>1</v>
      </c>
      <c r="AK31" s="122">
        <f t="shared" si="12"/>
        <v>0</v>
      </c>
    </row>
    <row r="32" spans="1:37" s="48" customFormat="1" ht="36" customHeight="1">
      <c r="A32" s="61" t="s">
        <v>9</v>
      </c>
      <c r="B32" s="62" t="s">
        <v>59</v>
      </c>
      <c r="C32" s="63" t="s">
        <v>97</v>
      </c>
      <c r="D32" s="35">
        <f>SUM(E32,M32)</f>
        <v>35</v>
      </c>
      <c r="E32" s="35">
        <f>SUM(F32:G32,L32)</f>
        <v>16</v>
      </c>
      <c r="F32" s="36">
        <f aca="true" t="shared" si="13" ref="F32:G34">SUM(N32+R32+V32+Z32)</f>
        <v>8</v>
      </c>
      <c r="G32" s="37">
        <f t="shared" si="13"/>
        <v>8</v>
      </c>
      <c r="H32" s="37">
        <v>8</v>
      </c>
      <c r="I32" s="37"/>
      <c r="J32" s="37"/>
      <c r="K32" s="37"/>
      <c r="L32" s="36">
        <f aca="true" t="shared" si="14" ref="L32:M34">SUM(P32+T32+X32+AB32)</f>
        <v>0</v>
      </c>
      <c r="M32" s="38">
        <f t="shared" si="14"/>
        <v>19</v>
      </c>
      <c r="N32" s="64">
        <v>8</v>
      </c>
      <c r="O32" s="65">
        <v>8</v>
      </c>
      <c r="P32" s="65"/>
      <c r="Q32" s="65">
        <v>19</v>
      </c>
      <c r="R32" s="65"/>
      <c r="S32" s="65"/>
      <c r="T32" s="65"/>
      <c r="U32" s="66"/>
      <c r="V32" s="67"/>
      <c r="W32" s="65"/>
      <c r="X32" s="65"/>
      <c r="Y32" s="65"/>
      <c r="Z32" s="65"/>
      <c r="AA32" s="65"/>
      <c r="AB32" s="65"/>
      <c r="AC32" s="66"/>
      <c r="AD32" s="68">
        <v>1</v>
      </c>
      <c r="AE32" s="69"/>
      <c r="AF32" s="69"/>
      <c r="AG32" s="70"/>
      <c r="AH32" s="174">
        <v>1</v>
      </c>
      <c r="AI32" s="65">
        <v>1</v>
      </c>
      <c r="AJ32" s="65">
        <v>1</v>
      </c>
      <c r="AK32" s="66"/>
    </row>
    <row r="33" spans="1:37" s="48" customFormat="1" ht="33.75" customHeight="1">
      <c r="A33" s="75" t="s">
        <v>8</v>
      </c>
      <c r="B33" s="74" t="s">
        <v>60</v>
      </c>
      <c r="C33" s="34" t="s">
        <v>97</v>
      </c>
      <c r="D33" s="35">
        <f>SUM(E33,M33)</f>
        <v>55</v>
      </c>
      <c r="E33" s="35">
        <f>SUM(F33:G33,L33)</f>
        <v>24</v>
      </c>
      <c r="F33" s="36">
        <f t="shared" si="13"/>
        <v>8</v>
      </c>
      <c r="G33" s="37">
        <f t="shared" si="13"/>
        <v>16</v>
      </c>
      <c r="H33" s="37">
        <v>16</v>
      </c>
      <c r="I33" s="37"/>
      <c r="J33" s="37"/>
      <c r="K33" s="37"/>
      <c r="L33" s="36">
        <f t="shared" si="14"/>
        <v>0</v>
      </c>
      <c r="M33" s="38">
        <f t="shared" si="14"/>
        <v>31</v>
      </c>
      <c r="N33" s="39">
        <v>8</v>
      </c>
      <c r="O33" s="79">
        <v>16</v>
      </c>
      <c r="P33" s="40"/>
      <c r="Q33" s="79">
        <v>31</v>
      </c>
      <c r="R33" s="40"/>
      <c r="S33" s="40"/>
      <c r="T33" s="40"/>
      <c r="U33" s="41"/>
      <c r="V33" s="42"/>
      <c r="W33" s="40"/>
      <c r="X33" s="40"/>
      <c r="Y33" s="40"/>
      <c r="Z33" s="40"/>
      <c r="AA33" s="40"/>
      <c r="AB33" s="40"/>
      <c r="AC33" s="41"/>
      <c r="AD33" s="82">
        <v>2</v>
      </c>
      <c r="AE33" s="44"/>
      <c r="AF33" s="44"/>
      <c r="AG33" s="45"/>
      <c r="AH33" s="46">
        <v>1</v>
      </c>
      <c r="AI33" s="40">
        <v>2</v>
      </c>
      <c r="AJ33" s="40"/>
      <c r="AK33" s="41"/>
    </row>
    <row r="34" spans="1:37" s="48" customFormat="1" ht="36" customHeight="1" thickBot="1">
      <c r="A34" s="32" t="s">
        <v>7</v>
      </c>
      <c r="B34" s="74" t="s">
        <v>61</v>
      </c>
      <c r="C34" s="34" t="s">
        <v>101</v>
      </c>
      <c r="D34" s="35">
        <f>SUM(E34,M34)</f>
        <v>35</v>
      </c>
      <c r="E34" s="35">
        <f>SUM(F34:G34,L34)</f>
        <v>16</v>
      </c>
      <c r="F34" s="36">
        <f t="shared" si="13"/>
        <v>8</v>
      </c>
      <c r="G34" s="37">
        <f t="shared" si="13"/>
        <v>8</v>
      </c>
      <c r="H34" s="37">
        <v>8</v>
      </c>
      <c r="I34" s="37"/>
      <c r="J34" s="37"/>
      <c r="K34" s="37"/>
      <c r="L34" s="36">
        <f t="shared" si="14"/>
        <v>0</v>
      </c>
      <c r="M34" s="38">
        <f t="shared" si="14"/>
        <v>19</v>
      </c>
      <c r="N34" s="39">
        <v>8</v>
      </c>
      <c r="O34" s="40">
        <v>8</v>
      </c>
      <c r="P34" s="40"/>
      <c r="Q34" s="40">
        <v>19</v>
      </c>
      <c r="R34" s="40"/>
      <c r="S34" s="40"/>
      <c r="T34" s="40"/>
      <c r="U34" s="41"/>
      <c r="V34" s="42"/>
      <c r="W34" s="40"/>
      <c r="X34" s="40"/>
      <c r="Y34" s="40"/>
      <c r="Z34" s="40"/>
      <c r="AA34" s="40"/>
      <c r="AB34" s="40"/>
      <c r="AC34" s="41"/>
      <c r="AD34" s="43">
        <v>1</v>
      </c>
      <c r="AE34" s="44"/>
      <c r="AF34" s="44"/>
      <c r="AG34" s="45"/>
      <c r="AH34" s="175">
        <v>1</v>
      </c>
      <c r="AI34" s="79">
        <v>1</v>
      </c>
      <c r="AJ34" s="79"/>
      <c r="AK34" s="80"/>
    </row>
    <row r="35" spans="1:37" s="233" customFormat="1" ht="43.5" customHeight="1" thickBot="1">
      <c r="A35" s="96" t="s">
        <v>44</v>
      </c>
      <c r="B35" s="97" t="s">
        <v>45</v>
      </c>
      <c r="C35" s="125"/>
      <c r="D35" s="127">
        <f aca="true" t="shared" si="15" ref="D35:AK35">SUM(D36:D42)</f>
        <v>560</v>
      </c>
      <c r="E35" s="128">
        <f t="shared" si="15"/>
        <v>176</v>
      </c>
      <c r="F35" s="128">
        <f t="shared" si="15"/>
        <v>88</v>
      </c>
      <c r="G35" s="128">
        <f t="shared" si="15"/>
        <v>88</v>
      </c>
      <c r="H35" s="128">
        <f t="shared" si="15"/>
        <v>24</v>
      </c>
      <c r="I35" s="128">
        <f t="shared" si="15"/>
        <v>56</v>
      </c>
      <c r="J35" s="128">
        <f t="shared" si="15"/>
        <v>8</v>
      </c>
      <c r="K35" s="128">
        <f t="shared" si="15"/>
        <v>0</v>
      </c>
      <c r="L35" s="128">
        <f t="shared" si="15"/>
        <v>0</v>
      </c>
      <c r="M35" s="129">
        <f t="shared" si="15"/>
        <v>384</v>
      </c>
      <c r="N35" s="130">
        <f t="shared" si="15"/>
        <v>0</v>
      </c>
      <c r="O35" s="128">
        <f t="shared" si="15"/>
        <v>0</v>
      </c>
      <c r="P35" s="128">
        <f t="shared" si="15"/>
        <v>0</v>
      </c>
      <c r="Q35" s="128">
        <f t="shared" si="15"/>
        <v>0</v>
      </c>
      <c r="R35" s="128">
        <f t="shared" si="15"/>
        <v>56</v>
      </c>
      <c r="S35" s="128">
        <f t="shared" si="15"/>
        <v>56</v>
      </c>
      <c r="T35" s="128">
        <f t="shared" si="15"/>
        <v>0</v>
      </c>
      <c r="U35" s="129">
        <f t="shared" si="15"/>
        <v>223</v>
      </c>
      <c r="V35" s="126">
        <f t="shared" si="15"/>
        <v>0</v>
      </c>
      <c r="W35" s="128">
        <f t="shared" si="15"/>
        <v>0</v>
      </c>
      <c r="X35" s="128">
        <f t="shared" si="15"/>
        <v>0</v>
      </c>
      <c r="Y35" s="128">
        <f t="shared" si="15"/>
        <v>0</v>
      </c>
      <c r="Z35" s="128">
        <f t="shared" si="15"/>
        <v>32</v>
      </c>
      <c r="AA35" s="128">
        <f t="shared" si="15"/>
        <v>32</v>
      </c>
      <c r="AB35" s="128">
        <f t="shared" si="15"/>
        <v>0</v>
      </c>
      <c r="AC35" s="129">
        <f t="shared" si="15"/>
        <v>161</v>
      </c>
      <c r="AD35" s="126">
        <f t="shared" si="15"/>
        <v>0</v>
      </c>
      <c r="AE35" s="128">
        <f t="shared" si="15"/>
        <v>13</v>
      </c>
      <c r="AF35" s="128">
        <f t="shared" si="15"/>
        <v>0</v>
      </c>
      <c r="AG35" s="131">
        <f t="shared" si="15"/>
        <v>9</v>
      </c>
      <c r="AH35" s="126">
        <f t="shared" si="15"/>
        <v>7</v>
      </c>
      <c r="AI35" s="128">
        <f>SUM(AI36:AI42)</f>
        <v>22</v>
      </c>
      <c r="AJ35" s="128">
        <f>SUM(AJ36:AJ42)</f>
        <v>0</v>
      </c>
      <c r="AK35" s="129">
        <f t="shared" si="15"/>
        <v>0</v>
      </c>
    </row>
    <row r="36" spans="1:37" s="48" customFormat="1" ht="36" customHeight="1">
      <c r="A36" s="61" t="s">
        <v>9</v>
      </c>
      <c r="B36" s="62" t="s">
        <v>51</v>
      </c>
      <c r="C36" s="63" t="s">
        <v>96</v>
      </c>
      <c r="D36" s="35">
        <f aca="true" t="shared" si="16" ref="D36:D42">SUM(E36,M36)</f>
        <v>125</v>
      </c>
      <c r="E36" s="35">
        <f aca="true" t="shared" si="17" ref="E36:E42">SUM(F36:G36,L36)</f>
        <v>32</v>
      </c>
      <c r="F36" s="36">
        <f aca="true" t="shared" si="18" ref="F36:G42">SUM(N36+R36+V36+Z36)</f>
        <v>16</v>
      </c>
      <c r="G36" s="37">
        <f t="shared" si="18"/>
        <v>16</v>
      </c>
      <c r="H36" s="37">
        <v>8</v>
      </c>
      <c r="I36" s="37">
        <v>8</v>
      </c>
      <c r="J36" s="37"/>
      <c r="K36" s="37"/>
      <c r="L36" s="36">
        <f aca="true" t="shared" si="19" ref="L36:M42">SUM(P36+T36+X36+AB36)</f>
        <v>0</v>
      </c>
      <c r="M36" s="38">
        <f t="shared" si="19"/>
        <v>93</v>
      </c>
      <c r="N36" s="64"/>
      <c r="O36" s="65"/>
      <c r="P36" s="65"/>
      <c r="Q36" s="65"/>
      <c r="R36" s="65"/>
      <c r="S36" s="65"/>
      <c r="T36" s="65"/>
      <c r="U36" s="66"/>
      <c r="V36" s="67"/>
      <c r="W36" s="65"/>
      <c r="X36" s="65"/>
      <c r="Y36" s="65"/>
      <c r="Z36" s="65">
        <v>16</v>
      </c>
      <c r="AA36" s="65">
        <v>16</v>
      </c>
      <c r="AB36" s="65"/>
      <c r="AC36" s="66">
        <v>93</v>
      </c>
      <c r="AD36" s="68"/>
      <c r="AE36" s="69"/>
      <c r="AF36" s="69"/>
      <c r="AG36" s="70">
        <v>5</v>
      </c>
      <c r="AH36" s="174">
        <v>1</v>
      </c>
      <c r="AI36" s="65">
        <v>5</v>
      </c>
      <c r="AJ36" s="65"/>
      <c r="AK36" s="66"/>
    </row>
    <row r="37" spans="1:37" s="48" customFormat="1" ht="36" customHeight="1">
      <c r="A37" s="75" t="s">
        <v>8</v>
      </c>
      <c r="B37" s="74" t="s">
        <v>52</v>
      </c>
      <c r="C37" s="34" t="s">
        <v>102</v>
      </c>
      <c r="D37" s="35">
        <f t="shared" si="16"/>
        <v>150</v>
      </c>
      <c r="E37" s="35">
        <f t="shared" si="17"/>
        <v>32</v>
      </c>
      <c r="F37" s="36">
        <f t="shared" si="18"/>
        <v>16</v>
      </c>
      <c r="G37" s="37">
        <f t="shared" si="18"/>
        <v>16</v>
      </c>
      <c r="H37" s="37"/>
      <c r="I37" s="37">
        <v>16</v>
      </c>
      <c r="J37" s="37"/>
      <c r="K37" s="37"/>
      <c r="L37" s="36">
        <f t="shared" si="19"/>
        <v>0</v>
      </c>
      <c r="M37" s="38">
        <f t="shared" si="19"/>
        <v>118</v>
      </c>
      <c r="N37" s="39"/>
      <c r="O37" s="79"/>
      <c r="P37" s="40"/>
      <c r="Q37" s="79"/>
      <c r="R37" s="40">
        <v>16</v>
      </c>
      <c r="S37" s="40">
        <v>16</v>
      </c>
      <c r="T37" s="40"/>
      <c r="U37" s="41">
        <v>118</v>
      </c>
      <c r="V37" s="42"/>
      <c r="W37" s="40"/>
      <c r="X37" s="40"/>
      <c r="Y37" s="40"/>
      <c r="Z37" s="40"/>
      <c r="AA37" s="40"/>
      <c r="AB37" s="40"/>
      <c r="AC37" s="41"/>
      <c r="AD37" s="82"/>
      <c r="AE37" s="44">
        <v>6</v>
      </c>
      <c r="AF37" s="44"/>
      <c r="AG37" s="45"/>
      <c r="AH37" s="46">
        <v>1</v>
      </c>
      <c r="AI37" s="40">
        <v>6</v>
      </c>
      <c r="AJ37" s="40"/>
      <c r="AK37" s="41"/>
    </row>
    <row r="38" spans="1:37" s="48" customFormat="1" ht="36" customHeight="1">
      <c r="A38" s="32" t="s">
        <v>7</v>
      </c>
      <c r="B38" s="74" t="s">
        <v>53</v>
      </c>
      <c r="C38" s="34" t="s">
        <v>96</v>
      </c>
      <c r="D38" s="35">
        <f t="shared" si="16"/>
        <v>100</v>
      </c>
      <c r="E38" s="35">
        <f t="shared" si="17"/>
        <v>32</v>
      </c>
      <c r="F38" s="36">
        <f t="shared" si="18"/>
        <v>16</v>
      </c>
      <c r="G38" s="37">
        <f t="shared" si="18"/>
        <v>16</v>
      </c>
      <c r="H38" s="37">
        <v>8</v>
      </c>
      <c r="I38" s="37">
        <v>8</v>
      </c>
      <c r="J38" s="37"/>
      <c r="K38" s="37"/>
      <c r="L38" s="36">
        <f t="shared" si="19"/>
        <v>0</v>
      </c>
      <c r="M38" s="38">
        <f t="shared" si="19"/>
        <v>68</v>
      </c>
      <c r="N38" s="39"/>
      <c r="O38" s="40"/>
      <c r="P38" s="40"/>
      <c r="Q38" s="40"/>
      <c r="R38" s="40"/>
      <c r="S38" s="40"/>
      <c r="T38" s="40"/>
      <c r="U38" s="41"/>
      <c r="V38" s="42"/>
      <c r="W38" s="40"/>
      <c r="X38" s="40"/>
      <c r="Y38" s="40"/>
      <c r="Z38" s="40">
        <v>16</v>
      </c>
      <c r="AA38" s="40">
        <v>16</v>
      </c>
      <c r="AB38" s="40"/>
      <c r="AC38" s="41">
        <v>68</v>
      </c>
      <c r="AD38" s="43"/>
      <c r="AE38" s="44"/>
      <c r="AF38" s="44"/>
      <c r="AG38" s="45">
        <v>4</v>
      </c>
      <c r="AH38" s="46">
        <v>1</v>
      </c>
      <c r="AI38" s="40">
        <v>4</v>
      </c>
      <c r="AJ38" s="40"/>
      <c r="AK38" s="41"/>
    </row>
    <row r="39" spans="1:37" s="48" customFormat="1" ht="36" customHeight="1">
      <c r="A39" s="32" t="s">
        <v>6</v>
      </c>
      <c r="B39" s="74" t="s">
        <v>54</v>
      </c>
      <c r="C39" s="34" t="s">
        <v>97</v>
      </c>
      <c r="D39" s="35">
        <f t="shared" si="16"/>
        <v>35</v>
      </c>
      <c r="E39" s="35">
        <f t="shared" si="17"/>
        <v>16</v>
      </c>
      <c r="F39" s="36">
        <f t="shared" si="18"/>
        <v>8</v>
      </c>
      <c r="G39" s="37">
        <f t="shared" si="18"/>
        <v>8</v>
      </c>
      <c r="H39" s="37">
        <v>8</v>
      </c>
      <c r="I39" s="37"/>
      <c r="J39" s="37"/>
      <c r="K39" s="37"/>
      <c r="L39" s="36">
        <f t="shared" si="19"/>
        <v>0</v>
      </c>
      <c r="M39" s="38">
        <f t="shared" si="19"/>
        <v>19</v>
      </c>
      <c r="N39" s="39"/>
      <c r="O39" s="40"/>
      <c r="P39" s="40"/>
      <c r="Q39" s="40"/>
      <c r="R39" s="40">
        <v>8</v>
      </c>
      <c r="S39" s="40">
        <v>8</v>
      </c>
      <c r="T39" s="40"/>
      <c r="U39" s="41">
        <v>19</v>
      </c>
      <c r="V39" s="42"/>
      <c r="W39" s="40"/>
      <c r="X39" s="40"/>
      <c r="Y39" s="40"/>
      <c r="Z39" s="40"/>
      <c r="AA39" s="40"/>
      <c r="AB39" s="40"/>
      <c r="AC39" s="41"/>
      <c r="AD39" s="43"/>
      <c r="AE39" s="44">
        <v>1</v>
      </c>
      <c r="AF39" s="44"/>
      <c r="AG39" s="45"/>
      <c r="AH39" s="46">
        <v>1</v>
      </c>
      <c r="AI39" s="40">
        <v>1</v>
      </c>
      <c r="AJ39" s="40"/>
      <c r="AK39" s="41"/>
    </row>
    <row r="40" spans="1:37" s="48" customFormat="1" ht="36" customHeight="1">
      <c r="A40" s="32" t="s">
        <v>5</v>
      </c>
      <c r="B40" s="33" t="s">
        <v>55</v>
      </c>
      <c r="C40" s="34" t="s">
        <v>97</v>
      </c>
      <c r="D40" s="35">
        <f t="shared" si="16"/>
        <v>50</v>
      </c>
      <c r="E40" s="35">
        <f t="shared" si="17"/>
        <v>16</v>
      </c>
      <c r="F40" s="36">
        <f t="shared" si="18"/>
        <v>8</v>
      </c>
      <c r="G40" s="37">
        <f t="shared" si="18"/>
        <v>8</v>
      </c>
      <c r="H40" s="37"/>
      <c r="I40" s="37">
        <v>8</v>
      </c>
      <c r="J40" s="37"/>
      <c r="K40" s="37"/>
      <c r="L40" s="36">
        <f t="shared" si="19"/>
        <v>0</v>
      </c>
      <c r="M40" s="38">
        <f t="shared" si="19"/>
        <v>34</v>
      </c>
      <c r="N40" s="39"/>
      <c r="O40" s="40"/>
      <c r="P40" s="40"/>
      <c r="Q40" s="40"/>
      <c r="R40" s="40">
        <v>8</v>
      </c>
      <c r="S40" s="40">
        <v>8</v>
      </c>
      <c r="T40" s="40"/>
      <c r="U40" s="41">
        <v>34</v>
      </c>
      <c r="V40" s="42"/>
      <c r="W40" s="40"/>
      <c r="X40" s="40"/>
      <c r="Y40" s="40"/>
      <c r="Z40" s="40"/>
      <c r="AA40" s="40"/>
      <c r="AB40" s="40"/>
      <c r="AC40" s="41"/>
      <c r="AD40" s="43"/>
      <c r="AE40" s="44">
        <v>2</v>
      </c>
      <c r="AF40" s="44"/>
      <c r="AG40" s="45"/>
      <c r="AH40" s="46">
        <v>1</v>
      </c>
      <c r="AI40" s="40">
        <v>2</v>
      </c>
      <c r="AJ40" s="40"/>
      <c r="AK40" s="41"/>
    </row>
    <row r="41" spans="1:37" s="48" customFormat="1" ht="36" customHeight="1">
      <c r="A41" s="32" t="s">
        <v>4</v>
      </c>
      <c r="B41" s="33" t="s">
        <v>56</v>
      </c>
      <c r="C41" s="34" t="s">
        <v>97</v>
      </c>
      <c r="D41" s="35">
        <f t="shared" si="16"/>
        <v>50</v>
      </c>
      <c r="E41" s="35">
        <f t="shared" si="17"/>
        <v>24</v>
      </c>
      <c r="F41" s="36">
        <f t="shared" si="18"/>
        <v>16</v>
      </c>
      <c r="G41" s="37">
        <f t="shared" si="18"/>
        <v>8</v>
      </c>
      <c r="H41" s="37"/>
      <c r="I41" s="37"/>
      <c r="J41" s="37">
        <v>8</v>
      </c>
      <c r="K41" s="37"/>
      <c r="L41" s="36">
        <f t="shared" si="19"/>
        <v>0</v>
      </c>
      <c r="M41" s="38">
        <f t="shared" si="19"/>
        <v>26</v>
      </c>
      <c r="N41" s="39"/>
      <c r="O41" s="40"/>
      <c r="P41" s="40"/>
      <c r="Q41" s="40"/>
      <c r="R41" s="40">
        <v>16</v>
      </c>
      <c r="S41" s="40">
        <v>8</v>
      </c>
      <c r="T41" s="40"/>
      <c r="U41" s="41">
        <v>26</v>
      </c>
      <c r="V41" s="42"/>
      <c r="W41" s="40"/>
      <c r="X41" s="40"/>
      <c r="Y41" s="40"/>
      <c r="Z41" s="40"/>
      <c r="AA41" s="40"/>
      <c r="AB41" s="40"/>
      <c r="AC41" s="41"/>
      <c r="AD41" s="43"/>
      <c r="AE41" s="44">
        <v>2</v>
      </c>
      <c r="AF41" s="44"/>
      <c r="AG41" s="45"/>
      <c r="AH41" s="46">
        <v>1</v>
      </c>
      <c r="AI41" s="40">
        <v>2</v>
      </c>
      <c r="AJ41" s="40"/>
      <c r="AK41" s="41"/>
    </row>
    <row r="42" spans="1:37" s="234" customFormat="1" ht="36" customHeight="1" thickBot="1">
      <c r="A42" s="32" t="s">
        <v>13</v>
      </c>
      <c r="B42" s="74" t="s">
        <v>57</v>
      </c>
      <c r="C42" s="113" t="s">
        <v>101</v>
      </c>
      <c r="D42" s="35">
        <f t="shared" si="16"/>
        <v>50</v>
      </c>
      <c r="E42" s="35">
        <f t="shared" si="17"/>
        <v>24</v>
      </c>
      <c r="F42" s="36">
        <f t="shared" si="18"/>
        <v>8</v>
      </c>
      <c r="G42" s="37">
        <f t="shared" si="18"/>
        <v>16</v>
      </c>
      <c r="H42" s="37"/>
      <c r="I42" s="37">
        <v>16</v>
      </c>
      <c r="J42" s="37"/>
      <c r="K42" s="37"/>
      <c r="L42" s="36">
        <f t="shared" si="19"/>
        <v>0</v>
      </c>
      <c r="M42" s="38">
        <f t="shared" si="19"/>
        <v>26</v>
      </c>
      <c r="N42" s="114"/>
      <c r="O42" s="115"/>
      <c r="P42" s="115"/>
      <c r="Q42" s="115"/>
      <c r="R42" s="115">
        <v>8</v>
      </c>
      <c r="S42" s="115">
        <v>16</v>
      </c>
      <c r="T42" s="115"/>
      <c r="U42" s="116">
        <v>26</v>
      </c>
      <c r="V42" s="117"/>
      <c r="W42" s="115"/>
      <c r="X42" s="115"/>
      <c r="Y42" s="115"/>
      <c r="Z42" s="115"/>
      <c r="AA42" s="115"/>
      <c r="AB42" s="115"/>
      <c r="AC42" s="116"/>
      <c r="AD42" s="117"/>
      <c r="AE42" s="115">
        <v>2</v>
      </c>
      <c r="AF42" s="115"/>
      <c r="AG42" s="113"/>
      <c r="AH42" s="175">
        <v>1</v>
      </c>
      <c r="AI42" s="178">
        <v>2</v>
      </c>
      <c r="AJ42" s="178"/>
      <c r="AK42" s="179"/>
    </row>
    <row r="43" spans="1:37" s="232" customFormat="1" ht="43.5" customHeight="1" thickBot="1">
      <c r="A43" s="49" t="s">
        <v>72</v>
      </c>
      <c r="B43" s="132" t="s">
        <v>90</v>
      </c>
      <c r="C43" s="133"/>
      <c r="D43" s="52">
        <f aca="true" t="shared" si="20" ref="D43:AK43">SUM(D44:D50)</f>
        <v>400</v>
      </c>
      <c r="E43" s="52">
        <f t="shared" si="20"/>
        <v>184</v>
      </c>
      <c r="F43" s="52">
        <f t="shared" si="20"/>
        <v>0</v>
      </c>
      <c r="G43" s="52">
        <f t="shared" si="20"/>
        <v>144</v>
      </c>
      <c r="H43" s="52">
        <f t="shared" si="20"/>
        <v>48</v>
      </c>
      <c r="I43" s="52">
        <f t="shared" si="20"/>
        <v>48</v>
      </c>
      <c r="J43" s="52">
        <f t="shared" si="20"/>
        <v>48</v>
      </c>
      <c r="K43" s="52">
        <f t="shared" si="20"/>
        <v>0</v>
      </c>
      <c r="L43" s="52">
        <f t="shared" si="20"/>
        <v>40</v>
      </c>
      <c r="M43" s="54">
        <f t="shared" si="20"/>
        <v>216</v>
      </c>
      <c r="N43" s="55">
        <f t="shared" si="20"/>
        <v>0</v>
      </c>
      <c r="O43" s="52">
        <f t="shared" si="20"/>
        <v>0</v>
      </c>
      <c r="P43" s="52">
        <f t="shared" si="20"/>
        <v>0</v>
      </c>
      <c r="Q43" s="52">
        <f t="shared" si="20"/>
        <v>0</v>
      </c>
      <c r="R43" s="52">
        <f t="shared" si="20"/>
        <v>0</v>
      </c>
      <c r="S43" s="52">
        <f t="shared" si="20"/>
        <v>0</v>
      </c>
      <c r="T43" s="52">
        <f t="shared" si="20"/>
        <v>0</v>
      </c>
      <c r="U43" s="54">
        <f t="shared" si="20"/>
        <v>0</v>
      </c>
      <c r="V43" s="134">
        <f t="shared" si="20"/>
        <v>0</v>
      </c>
      <c r="W43" s="52">
        <f t="shared" si="20"/>
        <v>144</v>
      </c>
      <c r="X43" s="52">
        <f t="shared" si="20"/>
        <v>40</v>
      </c>
      <c r="Y43" s="52">
        <f t="shared" si="20"/>
        <v>216</v>
      </c>
      <c r="Z43" s="52">
        <f t="shared" si="20"/>
        <v>0</v>
      </c>
      <c r="AA43" s="52">
        <f t="shared" si="20"/>
        <v>0</v>
      </c>
      <c r="AB43" s="52">
        <f t="shared" si="20"/>
        <v>0</v>
      </c>
      <c r="AC43" s="54">
        <f t="shared" si="20"/>
        <v>0</v>
      </c>
      <c r="AD43" s="57">
        <f t="shared" si="20"/>
        <v>0</v>
      </c>
      <c r="AE43" s="53">
        <f t="shared" si="20"/>
        <v>0</v>
      </c>
      <c r="AF43" s="53">
        <f t="shared" si="20"/>
        <v>16</v>
      </c>
      <c r="AG43" s="86">
        <f t="shared" si="20"/>
        <v>0</v>
      </c>
      <c r="AH43" s="57">
        <f t="shared" si="20"/>
        <v>8</v>
      </c>
      <c r="AI43" s="53">
        <f>SUM(AI44:AI50)</f>
        <v>16</v>
      </c>
      <c r="AJ43" s="53">
        <f>SUM(AJ44:AJ50)</f>
        <v>0</v>
      </c>
      <c r="AK43" s="56">
        <f t="shared" si="20"/>
        <v>16</v>
      </c>
    </row>
    <row r="44" spans="1:37" s="48" customFormat="1" ht="36" customHeight="1">
      <c r="A44" s="135" t="s">
        <v>9</v>
      </c>
      <c r="B44" s="165" t="s">
        <v>74</v>
      </c>
      <c r="C44" s="136" t="s">
        <v>100</v>
      </c>
      <c r="D44" s="35">
        <f aca="true" t="shared" si="21" ref="D44:D50">SUM(E44,M44)</f>
        <v>75</v>
      </c>
      <c r="E44" s="35">
        <f aca="true" t="shared" si="22" ref="E44:E50">SUM(F44:G44,L44)</f>
        <v>36</v>
      </c>
      <c r="F44" s="36">
        <f aca="true" t="shared" si="23" ref="F44:G50">SUM(N44+R44+V44+Z44)</f>
        <v>0</v>
      </c>
      <c r="G44" s="37">
        <f t="shared" si="23"/>
        <v>16</v>
      </c>
      <c r="H44" s="37"/>
      <c r="I44" s="37">
        <v>16</v>
      </c>
      <c r="J44" s="37"/>
      <c r="K44" s="37"/>
      <c r="L44" s="36">
        <f aca="true" t="shared" si="24" ref="L44:M50">SUM(P44+T44+X44+AB44)</f>
        <v>20</v>
      </c>
      <c r="M44" s="38">
        <f t="shared" si="24"/>
        <v>39</v>
      </c>
      <c r="N44" s="137"/>
      <c r="O44" s="72"/>
      <c r="P44" s="72"/>
      <c r="Q44" s="72"/>
      <c r="R44" s="72"/>
      <c r="S44" s="72"/>
      <c r="T44" s="72"/>
      <c r="U44" s="73"/>
      <c r="V44" s="138"/>
      <c r="W44" s="72">
        <v>16</v>
      </c>
      <c r="X44" s="72">
        <v>20</v>
      </c>
      <c r="Y44" s="72">
        <v>39</v>
      </c>
      <c r="Z44" s="72"/>
      <c r="AA44" s="72"/>
      <c r="AB44" s="72"/>
      <c r="AC44" s="73"/>
      <c r="AD44" s="139"/>
      <c r="AE44" s="140"/>
      <c r="AF44" s="140">
        <v>3</v>
      </c>
      <c r="AG44" s="141"/>
      <c r="AH44" s="174">
        <v>1</v>
      </c>
      <c r="AI44" s="65">
        <v>3</v>
      </c>
      <c r="AJ44" s="65"/>
      <c r="AK44" s="180">
        <f aca="true" t="shared" si="25" ref="AK44:AK50">D44/25</f>
        <v>3</v>
      </c>
    </row>
    <row r="45" spans="1:37" s="48" customFormat="1" ht="36" customHeight="1">
      <c r="A45" s="32" t="s">
        <v>8</v>
      </c>
      <c r="B45" s="142" t="s">
        <v>75</v>
      </c>
      <c r="C45" s="143" t="s">
        <v>98</v>
      </c>
      <c r="D45" s="35">
        <f t="shared" si="21"/>
        <v>75</v>
      </c>
      <c r="E45" s="35">
        <f t="shared" si="22"/>
        <v>44</v>
      </c>
      <c r="F45" s="36">
        <f t="shared" si="23"/>
        <v>0</v>
      </c>
      <c r="G45" s="37">
        <f t="shared" si="23"/>
        <v>24</v>
      </c>
      <c r="H45" s="37">
        <v>24</v>
      </c>
      <c r="I45" s="37"/>
      <c r="J45" s="37"/>
      <c r="K45" s="37"/>
      <c r="L45" s="36">
        <f t="shared" si="24"/>
        <v>20</v>
      </c>
      <c r="M45" s="38">
        <f t="shared" si="24"/>
        <v>31</v>
      </c>
      <c r="N45" s="39"/>
      <c r="O45" s="40"/>
      <c r="P45" s="65"/>
      <c r="Q45" s="65"/>
      <c r="R45" s="40"/>
      <c r="S45" s="40"/>
      <c r="T45" s="40"/>
      <c r="U45" s="41"/>
      <c r="V45" s="42"/>
      <c r="W45" s="40">
        <v>24</v>
      </c>
      <c r="X45" s="40">
        <v>20</v>
      </c>
      <c r="Y45" s="40">
        <v>31</v>
      </c>
      <c r="Z45" s="40"/>
      <c r="AA45" s="40"/>
      <c r="AB45" s="40"/>
      <c r="AC45" s="41"/>
      <c r="AD45" s="43"/>
      <c r="AE45" s="44"/>
      <c r="AF45" s="44">
        <v>3</v>
      </c>
      <c r="AG45" s="45"/>
      <c r="AH45" s="46">
        <v>2</v>
      </c>
      <c r="AI45" s="40">
        <v>3</v>
      </c>
      <c r="AJ45" s="40"/>
      <c r="AK45" s="173">
        <f t="shared" si="25"/>
        <v>3</v>
      </c>
    </row>
    <row r="46" spans="1:37" s="48" customFormat="1" ht="36" customHeight="1">
      <c r="A46" s="32" t="s">
        <v>7</v>
      </c>
      <c r="B46" s="142" t="s">
        <v>78</v>
      </c>
      <c r="C46" s="143" t="s">
        <v>99</v>
      </c>
      <c r="D46" s="35">
        <f>SUM(E46,M46)</f>
        <v>50</v>
      </c>
      <c r="E46" s="35">
        <f t="shared" si="22"/>
        <v>24</v>
      </c>
      <c r="F46" s="36">
        <f t="shared" si="23"/>
        <v>0</v>
      </c>
      <c r="G46" s="37">
        <f t="shared" si="23"/>
        <v>24</v>
      </c>
      <c r="H46" s="37">
        <v>24</v>
      </c>
      <c r="I46" s="37"/>
      <c r="J46" s="37"/>
      <c r="K46" s="37"/>
      <c r="L46" s="36">
        <f t="shared" si="24"/>
        <v>0</v>
      </c>
      <c r="M46" s="38">
        <f t="shared" si="24"/>
        <v>26</v>
      </c>
      <c r="N46" s="39"/>
      <c r="O46" s="40"/>
      <c r="P46" s="65"/>
      <c r="Q46" s="65"/>
      <c r="R46" s="40"/>
      <c r="S46" s="40"/>
      <c r="T46" s="40"/>
      <c r="U46" s="41"/>
      <c r="V46" s="42"/>
      <c r="W46" s="40">
        <v>24</v>
      </c>
      <c r="X46" s="40"/>
      <c r="Y46" s="40">
        <v>26</v>
      </c>
      <c r="Z46" s="40"/>
      <c r="AA46" s="40"/>
      <c r="AB46" s="40"/>
      <c r="AC46" s="41"/>
      <c r="AD46" s="43"/>
      <c r="AE46" s="44"/>
      <c r="AF46" s="44">
        <v>2</v>
      </c>
      <c r="AG46" s="45"/>
      <c r="AH46" s="46">
        <v>1</v>
      </c>
      <c r="AI46" s="40">
        <v>2</v>
      </c>
      <c r="AJ46" s="40"/>
      <c r="AK46" s="173">
        <f t="shared" si="25"/>
        <v>2</v>
      </c>
    </row>
    <row r="47" spans="1:37" s="48" customFormat="1" ht="36" customHeight="1">
      <c r="A47" s="32" t="s">
        <v>6</v>
      </c>
      <c r="B47" s="166" t="s">
        <v>79</v>
      </c>
      <c r="C47" s="143" t="s">
        <v>103</v>
      </c>
      <c r="D47" s="35">
        <f t="shared" si="21"/>
        <v>50</v>
      </c>
      <c r="E47" s="35">
        <f t="shared" si="22"/>
        <v>24</v>
      </c>
      <c r="F47" s="36">
        <f t="shared" si="23"/>
        <v>0</v>
      </c>
      <c r="G47" s="37">
        <f t="shared" si="23"/>
        <v>24</v>
      </c>
      <c r="H47" s="37"/>
      <c r="I47" s="37"/>
      <c r="J47" s="37">
        <v>24</v>
      </c>
      <c r="K47" s="37"/>
      <c r="L47" s="36">
        <f t="shared" si="24"/>
        <v>0</v>
      </c>
      <c r="M47" s="38">
        <f t="shared" si="24"/>
        <v>26</v>
      </c>
      <c r="N47" s="39"/>
      <c r="O47" s="40"/>
      <c r="P47" s="65"/>
      <c r="Q47" s="65"/>
      <c r="R47" s="40"/>
      <c r="S47" s="40"/>
      <c r="T47" s="40"/>
      <c r="U47" s="41"/>
      <c r="V47" s="42"/>
      <c r="W47" s="40">
        <v>24</v>
      </c>
      <c r="X47" s="40"/>
      <c r="Y47" s="40">
        <v>26</v>
      </c>
      <c r="Z47" s="40"/>
      <c r="AA47" s="40"/>
      <c r="AB47" s="40"/>
      <c r="AC47" s="41"/>
      <c r="AD47" s="43"/>
      <c r="AE47" s="44"/>
      <c r="AF47" s="44">
        <v>2</v>
      </c>
      <c r="AG47" s="45"/>
      <c r="AH47" s="46">
        <v>1</v>
      </c>
      <c r="AI47" s="40">
        <v>2</v>
      </c>
      <c r="AJ47" s="40"/>
      <c r="AK47" s="173">
        <f t="shared" si="25"/>
        <v>2</v>
      </c>
    </row>
    <row r="48" spans="1:37" s="48" customFormat="1" ht="36" customHeight="1">
      <c r="A48" s="32" t="s">
        <v>5</v>
      </c>
      <c r="B48" s="142" t="s">
        <v>80</v>
      </c>
      <c r="C48" s="143" t="s">
        <v>103</v>
      </c>
      <c r="D48" s="35">
        <f t="shared" si="21"/>
        <v>50</v>
      </c>
      <c r="E48" s="35">
        <f t="shared" si="22"/>
        <v>24</v>
      </c>
      <c r="F48" s="36">
        <f t="shared" si="23"/>
        <v>0</v>
      </c>
      <c r="G48" s="37">
        <f t="shared" si="23"/>
        <v>24</v>
      </c>
      <c r="H48" s="37"/>
      <c r="I48" s="37"/>
      <c r="J48" s="37">
        <v>24</v>
      </c>
      <c r="K48" s="37"/>
      <c r="L48" s="36">
        <f t="shared" si="24"/>
        <v>0</v>
      </c>
      <c r="M48" s="38">
        <f t="shared" si="24"/>
        <v>26</v>
      </c>
      <c r="N48" s="39"/>
      <c r="O48" s="40"/>
      <c r="P48" s="65"/>
      <c r="Q48" s="65"/>
      <c r="R48" s="40"/>
      <c r="S48" s="40"/>
      <c r="T48" s="40"/>
      <c r="U48" s="41"/>
      <c r="V48" s="42"/>
      <c r="W48" s="40">
        <v>24</v>
      </c>
      <c r="X48" s="40"/>
      <c r="Y48" s="40">
        <v>26</v>
      </c>
      <c r="Z48" s="40"/>
      <c r="AA48" s="40"/>
      <c r="AB48" s="40"/>
      <c r="AC48" s="41"/>
      <c r="AD48" s="43"/>
      <c r="AE48" s="44"/>
      <c r="AF48" s="44">
        <v>2</v>
      </c>
      <c r="AG48" s="45"/>
      <c r="AH48" s="46">
        <v>1</v>
      </c>
      <c r="AI48" s="40">
        <v>2</v>
      </c>
      <c r="AJ48" s="40"/>
      <c r="AK48" s="173">
        <f t="shared" si="25"/>
        <v>2</v>
      </c>
    </row>
    <row r="49" spans="1:37" s="48" customFormat="1" ht="36" customHeight="1">
      <c r="A49" s="32" t="s">
        <v>4</v>
      </c>
      <c r="B49" s="166" t="s">
        <v>81</v>
      </c>
      <c r="C49" s="143" t="s">
        <v>103</v>
      </c>
      <c r="D49" s="35">
        <f t="shared" si="21"/>
        <v>50</v>
      </c>
      <c r="E49" s="35">
        <f t="shared" si="22"/>
        <v>16</v>
      </c>
      <c r="F49" s="36">
        <f t="shared" si="23"/>
        <v>0</v>
      </c>
      <c r="G49" s="37">
        <f t="shared" si="23"/>
        <v>16</v>
      </c>
      <c r="H49" s="37"/>
      <c r="I49" s="37">
        <v>16</v>
      </c>
      <c r="J49" s="37"/>
      <c r="K49" s="37"/>
      <c r="L49" s="36">
        <f t="shared" si="24"/>
        <v>0</v>
      </c>
      <c r="M49" s="38">
        <f t="shared" si="24"/>
        <v>34</v>
      </c>
      <c r="N49" s="39"/>
      <c r="O49" s="40"/>
      <c r="P49" s="65"/>
      <c r="Q49" s="65"/>
      <c r="R49" s="40"/>
      <c r="S49" s="40"/>
      <c r="T49" s="40"/>
      <c r="U49" s="41"/>
      <c r="V49" s="42"/>
      <c r="W49" s="40">
        <v>16</v>
      </c>
      <c r="X49" s="40"/>
      <c r="Y49" s="40">
        <v>34</v>
      </c>
      <c r="Z49" s="40"/>
      <c r="AA49" s="40"/>
      <c r="AB49" s="40"/>
      <c r="AC49" s="41"/>
      <c r="AD49" s="43"/>
      <c r="AE49" s="44"/>
      <c r="AF49" s="44">
        <v>2</v>
      </c>
      <c r="AG49" s="45"/>
      <c r="AH49" s="46">
        <v>1</v>
      </c>
      <c r="AI49" s="40">
        <v>2</v>
      </c>
      <c r="AJ49" s="40"/>
      <c r="AK49" s="173">
        <f t="shared" si="25"/>
        <v>2</v>
      </c>
    </row>
    <row r="50" spans="1:37" s="48" customFormat="1" ht="36" customHeight="1" thickBot="1">
      <c r="A50" s="144" t="s">
        <v>13</v>
      </c>
      <c r="B50" s="167" t="s">
        <v>82</v>
      </c>
      <c r="C50" s="145" t="s">
        <v>103</v>
      </c>
      <c r="D50" s="146">
        <f t="shared" si="21"/>
        <v>50</v>
      </c>
      <c r="E50" s="146">
        <f t="shared" si="22"/>
        <v>16</v>
      </c>
      <c r="F50" s="147">
        <f t="shared" si="23"/>
        <v>0</v>
      </c>
      <c r="G50" s="148">
        <f t="shared" si="23"/>
        <v>16</v>
      </c>
      <c r="H50" s="148"/>
      <c r="I50" s="148">
        <v>16</v>
      </c>
      <c r="J50" s="148"/>
      <c r="K50" s="148"/>
      <c r="L50" s="147">
        <f t="shared" si="24"/>
        <v>0</v>
      </c>
      <c r="M50" s="149">
        <f t="shared" si="24"/>
        <v>34</v>
      </c>
      <c r="N50" s="150"/>
      <c r="O50" s="85"/>
      <c r="P50" s="151"/>
      <c r="Q50" s="151"/>
      <c r="R50" s="85"/>
      <c r="S50" s="85"/>
      <c r="T50" s="85"/>
      <c r="U50" s="105"/>
      <c r="V50" s="152"/>
      <c r="W50" s="85">
        <v>16</v>
      </c>
      <c r="X50" s="85"/>
      <c r="Y50" s="85">
        <v>34</v>
      </c>
      <c r="Z50" s="85"/>
      <c r="AA50" s="85"/>
      <c r="AB50" s="85"/>
      <c r="AC50" s="105"/>
      <c r="AD50" s="153"/>
      <c r="AE50" s="154"/>
      <c r="AF50" s="154">
        <v>2</v>
      </c>
      <c r="AG50" s="155"/>
      <c r="AH50" s="46">
        <v>1</v>
      </c>
      <c r="AI50" s="40">
        <v>2</v>
      </c>
      <c r="AJ50" s="40"/>
      <c r="AK50" s="173">
        <f t="shared" si="25"/>
        <v>2</v>
      </c>
    </row>
    <row r="51" spans="1:37" s="232" customFormat="1" ht="43.5" customHeight="1" thickBot="1">
      <c r="A51" s="49" t="s">
        <v>73</v>
      </c>
      <c r="B51" s="132" t="s">
        <v>91</v>
      </c>
      <c r="C51" s="133"/>
      <c r="D51" s="52">
        <f aca="true" t="shared" si="26" ref="D51:AF51">SUM(D52:D58)</f>
        <v>400</v>
      </c>
      <c r="E51" s="52">
        <f t="shared" si="26"/>
        <v>184</v>
      </c>
      <c r="F51" s="52">
        <f t="shared" si="26"/>
        <v>0</v>
      </c>
      <c r="G51" s="52">
        <f t="shared" si="26"/>
        <v>144</v>
      </c>
      <c r="H51" s="52">
        <f t="shared" si="26"/>
        <v>48</v>
      </c>
      <c r="I51" s="52">
        <f t="shared" si="26"/>
        <v>48</v>
      </c>
      <c r="J51" s="52">
        <f t="shared" si="26"/>
        <v>48</v>
      </c>
      <c r="K51" s="52">
        <f t="shared" si="26"/>
        <v>0</v>
      </c>
      <c r="L51" s="52">
        <f t="shared" si="26"/>
        <v>40</v>
      </c>
      <c r="M51" s="54">
        <f t="shared" si="26"/>
        <v>216</v>
      </c>
      <c r="N51" s="55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4">
        <f t="shared" si="26"/>
        <v>0</v>
      </c>
      <c r="V51" s="134">
        <f t="shared" si="26"/>
        <v>0</v>
      </c>
      <c r="W51" s="52">
        <f t="shared" si="26"/>
        <v>144</v>
      </c>
      <c r="X51" s="52">
        <f t="shared" si="26"/>
        <v>40</v>
      </c>
      <c r="Y51" s="52">
        <f t="shared" si="26"/>
        <v>216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4">
        <f t="shared" si="26"/>
        <v>0</v>
      </c>
      <c r="AD51" s="57">
        <f t="shared" si="26"/>
        <v>0</v>
      </c>
      <c r="AE51" s="53">
        <f t="shared" si="26"/>
        <v>0</v>
      </c>
      <c r="AF51" s="53">
        <f t="shared" si="26"/>
        <v>16</v>
      </c>
      <c r="AG51" s="86"/>
      <c r="AH51" s="183">
        <f>SUM(AH52:AH58)</f>
        <v>8</v>
      </c>
      <c r="AI51" s="182">
        <f>SUM(AI52:AI58)</f>
        <v>16</v>
      </c>
      <c r="AJ51" s="182">
        <f>SUM(AJ52:AJ58)</f>
        <v>0</v>
      </c>
      <c r="AK51" s="184">
        <f>SUM(AK52:AK58)</f>
        <v>16</v>
      </c>
    </row>
    <row r="52" spans="1:37" s="48" customFormat="1" ht="36" customHeight="1">
      <c r="A52" s="135" t="s">
        <v>9</v>
      </c>
      <c r="B52" s="165" t="s">
        <v>76</v>
      </c>
      <c r="C52" s="136" t="s">
        <v>100</v>
      </c>
      <c r="D52" s="35">
        <f aca="true" t="shared" si="27" ref="D52:D58">SUM(E52,M52)</f>
        <v>50</v>
      </c>
      <c r="E52" s="35">
        <f aca="true" t="shared" si="28" ref="E52:E58">SUM(F52:G52,L52)</f>
        <v>24</v>
      </c>
      <c r="F52" s="36">
        <f aca="true" t="shared" si="29" ref="F52:F58">SUM(N52+R52+V52+Z52)</f>
        <v>0</v>
      </c>
      <c r="G52" s="185">
        <f aca="true" t="shared" si="30" ref="G52:G58">SUM(O52+S52+W52+AA52)</f>
        <v>24</v>
      </c>
      <c r="H52" s="185"/>
      <c r="I52" s="185"/>
      <c r="J52" s="185">
        <v>24</v>
      </c>
      <c r="K52" s="37"/>
      <c r="L52" s="36">
        <f aca="true" t="shared" si="31" ref="L52:L58">SUM(P52+T52+X52+AB52)</f>
        <v>0</v>
      </c>
      <c r="M52" s="38">
        <v>26</v>
      </c>
      <c r="N52" s="137"/>
      <c r="O52" s="72"/>
      <c r="P52" s="72"/>
      <c r="Q52" s="72"/>
      <c r="R52" s="72"/>
      <c r="S52" s="72"/>
      <c r="T52" s="72"/>
      <c r="U52" s="73"/>
      <c r="V52" s="138"/>
      <c r="W52" s="203">
        <v>24</v>
      </c>
      <c r="X52" s="203"/>
      <c r="Y52" s="203">
        <v>34</v>
      </c>
      <c r="Z52" s="203"/>
      <c r="AA52" s="203"/>
      <c r="AB52" s="203"/>
      <c r="AC52" s="73"/>
      <c r="AD52" s="139"/>
      <c r="AE52" s="140"/>
      <c r="AF52" s="140">
        <v>2</v>
      </c>
      <c r="AG52" s="141"/>
      <c r="AH52" s="46">
        <v>1</v>
      </c>
      <c r="AI52" s="40">
        <v>2</v>
      </c>
      <c r="AJ52" s="40"/>
      <c r="AK52" s="173">
        <v>2</v>
      </c>
    </row>
    <row r="53" spans="1:37" s="48" customFormat="1" ht="36" customHeight="1">
      <c r="A53" s="32" t="s">
        <v>8</v>
      </c>
      <c r="B53" s="142" t="s">
        <v>77</v>
      </c>
      <c r="C53" s="143" t="s">
        <v>98</v>
      </c>
      <c r="D53" s="35">
        <f t="shared" si="27"/>
        <v>75</v>
      </c>
      <c r="E53" s="35">
        <f t="shared" si="28"/>
        <v>44</v>
      </c>
      <c r="F53" s="36">
        <f t="shared" si="29"/>
        <v>0</v>
      </c>
      <c r="G53" s="185">
        <f t="shared" si="30"/>
        <v>24</v>
      </c>
      <c r="H53" s="185">
        <v>24</v>
      </c>
      <c r="I53" s="185"/>
      <c r="J53" s="185"/>
      <c r="K53" s="37"/>
      <c r="L53" s="36">
        <f t="shared" si="31"/>
        <v>20</v>
      </c>
      <c r="M53" s="38">
        <f>SUM(Q53+U53+Y53+AC53)</f>
        <v>31</v>
      </c>
      <c r="N53" s="39"/>
      <c r="O53" s="40"/>
      <c r="P53" s="65"/>
      <c r="Q53" s="65"/>
      <c r="R53" s="40"/>
      <c r="S53" s="40"/>
      <c r="T53" s="40"/>
      <c r="U53" s="41"/>
      <c r="V53" s="42"/>
      <c r="W53" s="204">
        <v>24</v>
      </c>
      <c r="X53" s="204">
        <v>20</v>
      </c>
      <c r="Y53" s="204">
        <v>31</v>
      </c>
      <c r="Z53" s="204"/>
      <c r="AA53" s="204"/>
      <c r="AB53" s="204"/>
      <c r="AC53" s="41"/>
      <c r="AD53" s="43"/>
      <c r="AE53" s="44"/>
      <c r="AF53" s="44">
        <v>3</v>
      </c>
      <c r="AG53" s="45"/>
      <c r="AH53" s="46">
        <v>2</v>
      </c>
      <c r="AI53" s="40">
        <v>3</v>
      </c>
      <c r="AJ53" s="40"/>
      <c r="AK53" s="173">
        <f aca="true" t="shared" si="32" ref="AK53:AK58">D53/25</f>
        <v>3</v>
      </c>
    </row>
    <row r="54" spans="1:37" s="48" customFormat="1" ht="36" customHeight="1">
      <c r="A54" s="32" t="s">
        <v>7</v>
      </c>
      <c r="B54" s="142" t="s">
        <v>83</v>
      </c>
      <c r="C54" s="143" t="s">
        <v>99</v>
      </c>
      <c r="D54" s="35">
        <f t="shared" si="27"/>
        <v>50</v>
      </c>
      <c r="E54" s="35">
        <f t="shared" si="28"/>
        <v>16</v>
      </c>
      <c r="F54" s="36">
        <f t="shared" si="29"/>
        <v>0</v>
      </c>
      <c r="G54" s="185">
        <f t="shared" si="30"/>
        <v>16</v>
      </c>
      <c r="H54" s="185"/>
      <c r="I54" s="185">
        <v>16</v>
      </c>
      <c r="J54" s="185"/>
      <c r="K54" s="37"/>
      <c r="L54" s="36">
        <f t="shared" si="31"/>
        <v>0</v>
      </c>
      <c r="M54" s="38">
        <v>34</v>
      </c>
      <c r="N54" s="39"/>
      <c r="O54" s="40"/>
      <c r="P54" s="65"/>
      <c r="Q54" s="65"/>
      <c r="R54" s="40"/>
      <c r="S54" s="40"/>
      <c r="T54" s="40"/>
      <c r="U54" s="41"/>
      <c r="V54" s="42"/>
      <c r="W54" s="204">
        <v>16</v>
      </c>
      <c r="X54" s="204"/>
      <c r="Y54" s="204">
        <v>26</v>
      </c>
      <c r="Z54" s="204"/>
      <c r="AA54" s="204"/>
      <c r="AB54" s="204"/>
      <c r="AC54" s="41"/>
      <c r="AD54" s="43"/>
      <c r="AE54" s="44"/>
      <c r="AF54" s="44">
        <v>2</v>
      </c>
      <c r="AG54" s="45"/>
      <c r="AH54" s="46">
        <v>1</v>
      </c>
      <c r="AI54" s="40">
        <v>2</v>
      </c>
      <c r="AJ54" s="40"/>
      <c r="AK54" s="173">
        <f t="shared" si="32"/>
        <v>2</v>
      </c>
    </row>
    <row r="55" spans="1:37" s="48" customFormat="1" ht="36" customHeight="1">
      <c r="A55" s="32" t="s">
        <v>6</v>
      </c>
      <c r="B55" s="166" t="s">
        <v>86</v>
      </c>
      <c r="C55" s="143" t="s">
        <v>103</v>
      </c>
      <c r="D55" s="35">
        <f t="shared" si="27"/>
        <v>75</v>
      </c>
      <c r="E55" s="35">
        <f t="shared" si="28"/>
        <v>36</v>
      </c>
      <c r="F55" s="36">
        <f t="shared" si="29"/>
        <v>0</v>
      </c>
      <c r="G55" s="185">
        <f t="shared" si="30"/>
        <v>16</v>
      </c>
      <c r="H55" s="185"/>
      <c r="I55" s="185">
        <v>16</v>
      </c>
      <c r="J55" s="185"/>
      <c r="K55" s="37"/>
      <c r="L55" s="36">
        <f t="shared" si="31"/>
        <v>20</v>
      </c>
      <c r="M55" s="38">
        <v>39</v>
      </c>
      <c r="N55" s="39"/>
      <c r="O55" s="40"/>
      <c r="P55" s="65"/>
      <c r="Q55" s="65"/>
      <c r="R55" s="40"/>
      <c r="S55" s="40"/>
      <c r="T55" s="40"/>
      <c r="U55" s="41"/>
      <c r="V55" s="42"/>
      <c r="W55" s="204">
        <v>16</v>
      </c>
      <c r="X55" s="204">
        <v>20</v>
      </c>
      <c r="Y55" s="204">
        <v>31</v>
      </c>
      <c r="Z55" s="204"/>
      <c r="AA55" s="204"/>
      <c r="AB55" s="204"/>
      <c r="AC55" s="41"/>
      <c r="AD55" s="43"/>
      <c r="AE55" s="44"/>
      <c r="AF55" s="44">
        <v>3</v>
      </c>
      <c r="AG55" s="45"/>
      <c r="AH55" s="46">
        <v>1</v>
      </c>
      <c r="AI55" s="40">
        <v>3</v>
      </c>
      <c r="AJ55" s="40"/>
      <c r="AK55" s="173">
        <f t="shared" si="32"/>
        <v>3</v>
      </c>
    </row>
    <row r="56" spans="1:37" s="48" customFormat="1" ht="36" customHeight="1">
      <c r="A56" s="32" t="s">
        <v>5</v>
      </c>
      <c r="B56" s="142" t="s">
        <v>85</v>
      </c>
      <c r="C56" s="143" t="s">
        <v>103</v>
      </c>
      <c r="D56" s="35">
        <f t="shared" si="27"/>
        <v>50</v>
      </c>
      <c r="E56" s="35">
        <f t="shared" si="28"/>
        <v>24</v>
      </c>
      <c r="F56" s="36">
        <f t="shared" si="29"/>
        <v>0</v>
      </c>
      <c r="G56" s="185">
        <f t="shared" si="30"/>
        <v>24</v>
      </c>
      <c r="H56" s="185">
        <v>24</v>
      </c>
      <c r="I56" s="185"/>
      <c r="J56" s="185"/>
      <c r="K56" s="37"/>
      <c r="L56" s="36">
        <f t="shared" si="31"/>
        <v>0</v>
      </c>
      <c r="M56" s="38">
        <f>SUM(Q56+U56+Y56+AC56)</f>
        <v>26</v>
      </c>
      <c r="N56" s="39"/>
      <c r="O56" s="40"/>
      <c r="P56" s="65"/>
      <c r="Q56" s="65"/>
      <c r="R56" s="40"/>
      <c r="S56" s="40"/>
      <c r="T56" s="40"/>
      <c r="U56" s="41"/>
      <c r="V56" s="42"/>
      <c r="W56" s="204">
        <v>24</v>
      </c>
      <c r="X56" s="204"/>
      <c r="Y56" s="204">
        <v>26</v>
      </c>
      <c r="Z56" s="204"/>
      <c r="AA56" s="204"/>
      <c r="AB56" s="204"/>
      <c r="AC56" s="41"/>
      <c r="AD56" s="43"/>
      <c r="AE56" s="44"/>
      <c r="AF56" s="44">
        <v>2</v>
      </c>
      <c r="AG56" s="45"/>
      <c r="AH56" s="46">
        <v>1</v>
      </c>
      <c r="AI56" s="40">
        <v>2</v>
      </c>
      <c r="AJ56" s="40"/>
      <c r="AK56" s="173">
        <f t="shared" si="32"/>
        <v>2</v>
      </c>
    </row>
    <row r="57" spans="1:37" s="48" customFormat="1" ht="36" customHeight="1">
      <c r="A57" s="32" t="s">
        <v>4</v>
      </c>
      <c r="B57" s="166" t="s">
        <v>84</v>
      </c>
      <c r="C57" s="143" t="s">
        <v>103</v>
      </c>
      <c r="D57" s="35">
        <f t="shared" si="27"/>
        <v>50</v>
      </c>
      <c r="E57" s="35">
        <f t="shared" si="28"/>
        <v>24</v>
      </c>
      <c r="F57" s="36">
        <f t="shared" si="29"/>
        <v>0</v>
      </c>
      <c r="G57" s="185">
        <f t="shared" si="30"/>
        <v>24</v>
      </c>
      <c r="H57" s="185"/>
      <c r="I57" s="185"/>
      <c r="J57" s="185">
        <v>24</v>
      </c>
      <c r="K57" s="37"/>
      <c r="L57" s="36">
        <f t="shared" si="31"/>
        <v>0</v>
      </c>
      <c r="M57" s="38">
        <v>26</v>
      </c>
      <c r="N57" s="39"/>
      <c r="O57" s="40"/>
      <c r="P57" s="65"/>
      <c r="Q57" s="65"/>
      <c r="R57" s="40"/>
      <c r="S57" s="40"/>
      <c r="T57" s="40"/>
      <c r="U57" s="41"/>
      <c r="V57" s="42"/>
      <c r="W57" s="40">
        <v>24</v>
      </c>
      <c r="X57" s="40"/>
      <c r="Y57" s="40">
        <v>34</v>
      </c>
      <c r="Z57" s="40"/>
      <c r="AA57" s="40"/>
      <c r="AB57" s="40"/>
      <c r="AC57" s="41"/>
      <c r="AD57" s="43"/>
      <c r="AE57" s="44"/>
      <c r="AF57" s="44">
        <v>2</v>
      </c>
      <c r="AG57" s="45"/>
      <c r="AH57" s="46">
        <v>1</v>
      </c>
      <c r="AI57" s="40">
        <v>2</v>
      </c>
      <c r="AJ57" s="40"/>
      <c r="AK57" s="173">
        <f t="shared" si="32"/>
        <v>2</v>
      </c>
    </row>
    <row r="58" spans="1:37" s="48" customFormat="1" ht="36" customHeight="1" thickBot="1">
      <c r="A58" s="144" t="s">
        <v>13</v>
      </c>
      <c r="B58" s="167" t="s">
        <v>87</v>
      </c>
      <c r="C58" s="145" t="s">
        <v>103</v>
      </c>
      <c r="D58" s="35">
        <f t="shared" si="27"/>
        <v>50</v>
      </c>
      <c r="E58" s="35">
        <f t="shared" si="28"/>
        <v>16</v>
      </c>
      <c r="F58" s="36">
        <f t="shared" si="29"/>
        <v>0</v>
      </c>
      <c r="G58" s="37">
        <f t="shared" si="30"/>
        <v>16</v>
      </c>
      <c r="H58" s="37"/>
      <c r="I58" s="37">
        <v>16</v>
      </c>
      <c r="J58" s="37"/>
      <c r="K58" s="37"/>
      <c r="L58" s="36">
        <f t="shared" si="31"/>
        <v>0</v>
      </c>
      <c r="M58" s="38">
        <f>SUM(Q58+U58+Y58+AC58)</f>
        <v>34</v>
      </c>
      <c r="N58" s="150"/>
      <c r="O58" s="85"/>
      <c r="P58" s="151"/>
      <c r="Q58" s="151"/>
      <c r="R58" s="85"/>
      <c r="S58" s="85"/>
      <c r="T58" s="85"/>
      <c r="U58" s="105"/>
      <c r="V58" s="152"/>
      <c r="W58" s="85">
        <v>16</v>
      </c>
      <c r="X58" s="85"/>
      <c r="Y58" s="85">
        <v>34</v>
      </c>
      <c r="Z58" s="85"/>
      <c r="AA58" s="85"/>
      <c r="AB58" s="85"/>
      <c r="AC58" s="105"/>
      <c r="AD58" s="153"/>
      <c r="AE58" s="154"/>
      <c r="AF58" s="154">
        <v>2</v>
      </c>
      <c r="AG58" s="155"/>
      <c r="AH58" s="175">
        <v>1</v>
      </c>
      <c r="AI58" s="79">
        <v>2</v>
      </c>
      <c r="AJ58" s="79"/>
      <c r="AK58" s="181">
        <f t="shared" si="32"/>
        <v>2</v>
      </c>
    </row>
    <row r="59" spans="1:37" s="232" customFormat="1" ht="43.5" customHeight="1" thickBot="1">
      <c r="A59" s="49" t="s">
        <v>133</v>
      </c>
      <c r="B59" s="195" t="s">
        <v>141</v>
      </c>
      <c r="C59" s="133"/>
      <c r="D59" s="52">
        <f aca="true" t="shared" si="33" ref="D59:AK59">SUM(D60:D66)</f>
        <v>400</v>
      </c>
      <c r="E59" s="52">
        <f t="shared" si="33"/>
        <v>184</v>
      </c>
      <c r="F59" s="52">
        <f t="shared" si="33"/>
        <v>0</v>
      </c>
      <c r="G59" s="52">
        <f t="shared" si="33"/>
        <v>144</v>
      </c>
      <c r="H59" s="52">
        <f t="shared" si="33"/>
        <v>48</v>
      </c>
      <c r="I59" s="52">
        <f t="shared" si="33"/>
        <v>48</v>
      </c>
      <c r="J59" s="52">
        <f t="shared" si="33"/>
        <v>48</v>
      </c>
      <c r="K59" s="52">
        <f t="shared" si="33"/>
        <v>0</v>
      </c>
      <c r="L59" s="52">
        <f t="shared" si="33"/>
        <v>40</v>
      </c>
      <c r="M59" s="54">
        <f t="shared" si="33"/>
        <v>216</v>
      </c>
      <c r="N59" s="55">
        <f t="shared" si="33"/>
        <v>0</v>
      </c>
      <c r="O59" s="52">
        <f t="shared" si="33"/>
        <v>0</v>
      </c>
      <c r="P59" s="52">
        <f t="shared" si="33"/>
        <v>0</v>
      </c>
      <c r="Q59" s="52">
        <f t="shared" si="33"/>
        <v>0</v>
      </c>
      <c r="R59" s="52">
        <f t="shared" si="33"/>
        <v>0</v>
      </c>
      <c r="S59" s="52">
        <f t="shared" si="33"/>
        <v>0</v>
      </c>
      <c r="T59" s="52">
        <f t="shared" si="33"/>
        <v>0</v>
      </c>
      <c r="U59" s="54">
        <f t="shared" si="33"/>
        <v>0</v>
      </c>
      <c r="V59" s="134">
        <f t="shared" si="33"/>
        <v>0</v>
      </c>
      <c r="W59" s="52">
        <f t="shared" si="33"/>
        <v>144</v>
      </c>
      <c r="X59" s="52">
        <f t="shared" si="33"/>
        <v>40</v>
      </c>
      <c r="Y59" s="52">
        <f t="shared" si="33"/>
        <v>216</v>
      </c>
      <c r="Z59" s="52">
        <f t="shared" si="33"/>
        <v>0</v>
      </c>
      <c r="AA59" s="52">
        <f t="shared" si="33"/>
        <v>0</v>
      </c>
      <c r="AB59" s="52">
        <f t="shared" si="33"/>
        <v>0</v>
      </c>
      <c r="AC59" s="54">
        <f t="shared" si="33"/>
        <v>0</v>
      </c>
      <c r="AD59" s="57">
        <f t="shared" si="33"/>
        <v>0</v>
      </c>
      <c r="AE59" s="53">
        <f t="shared" si="33"/>
        <v>0</v>
      </c>
      <c r="AF59" s="53">
        <f t="shared" si="33"/>
        <v>16</v>
      </c>
      <c r="AG59" s="86"/>
      <c r="AH59" s="183">
        <f t="shared" si="33"/>
        <v>8</v>
      </c>
      <c r="AI59" s="182">
        <f>SUM(AI60:AI66)</f>
        <v>16</v>
      </c>
      <c r="AJ59" s="182">
        <f>SUM(AJ60:AJ66)</f>
        <v>0</v>
      </c>
      <c r="AK59" s="184">
        <f t="shared" si="33"/>
        <v>16</v>
      </c>
    </row>
    <row r="60" spans="1:37" s="48" customFormat="1" ht="36" customHeight="1">
      <c r="A60" s="135" t="s">
        <v>9</v>
      </c>
      <c r="B60" s="196" t="s">
        <v>134</v>
      </c>
      <c r="C60" s="317" t="s">
        <v>100</v>
      </c>
      <c r="D60" s="318">
        <f aca="true" t="shared" si="34" ref="D60:D66">SUM(E60,M60)</f>
        <v>50</v>
      </c>
      <c r="E60" s="318">
        <f aca="true" t="shared" si="35" ref="E60:E66">SUM(F60:G60,L60)</f>
        <v>16</v>
      </c>
      <c r="F60" s="319">
        <f aca="true" t="shared" si="36" ref="F60:G66">SUM(N60+R60+V60+Z60)</f>
        <v>0</v>
      </c>
      <c r="G60" s="320">
        <f t="shared" si="36"/>
        <v>16</v>
      </c>
      <c r="H60" s="320"/>
      <c r="I60" s="320">
        <v>16</v>
      </c>
      <c r="J60" s="320"/>
      <c r="K60" s="321"/>
      <c r="L60" s="319">
        <f aca="true" t="shared" si="37" ref="L60:M66">SUM(P60+T60+X60+AB60)</f>
        <v>0</v>
      </c>
      <c r="M60" s="322">
        <v>34</v>
      </c>
      <c r="N60" s="323"/>
      <c r="O60" s="324"/>
      <c r="P60" s="324"/>
      <c r="Q60" s="324"/>
      <c r="R60" s="324"/>
      <c r="S60" s="324"/>
      <c r="T60" s="324"/>
      <c r="U60" s="325"/>
      <c r="V60" s="326"/>
      <c r="W60" s="327">
        <v>16</v>
      </c>
      <c r="X60" s="327"/>
      <c r="Y60" s="327">
        <v>34</v>
      </c>
      <c r="Z60" s="327"/>
      <c r="AA60" s="327"/>
      <c r="AB60" s="327"/>
      <c r="AC60" s="325"/>
      <c r="AD60" s="328"/>
      <c r="AE60" s="329"/>
      <c r="AF60" s="329">
        <v>2</v>
      </c>
      <c r="AG60" s="330"/>
      <c r="AH60" s="331">
        <v>1</v>
      </c>
      <c r="AI60" s="332">
        <v>2</v>
      </c>
      <c r="AJ60" s="332"/>
      <c r="AK60" s="333">
        <v>2</v>
      </c>
    </row>
    <row r="61" spans="1:37" s="48" customFormat="1" ht="36" customHeight="1">
      <c r="A61" s="32" t="s">
        <v>8</v>
      </c>
      <c r="B61" s="334" t="s">
        <v>135</v>
      </c>
      <c r="C61" s="335" t="s">
        <v>98</v>
      </c>
      <c r="D61" s="318">
        <f t="shared" si="34"/>
        <v>75</v>
      </c>
      <c r="E61" s="318">
        <f t="shared" si="35"/>
        <v>44</v>
      </c>
      <c r="F61" s="319">
        <f t="shared" si="36"/>
        <v>0</v>
      </c>
      <c r="G61" s="320">
        <f t="shared" si="36"/>
        <v>24</v>
      </c>
      <c r="H61" s="320">
        <v>24</v>
      </c>
      <c r="I61" s="320"/>
      <c r="J61" s="320"/>
      <c r="K61" s="321"/>
      <c r="L61" s="319">
        <f t="shared" si="37"/>
        <v>20</v>
      </c>
      <c r="M61" s="322">
        <v>31</v>
      </c>
      <c r="N61" s="336"/>
      <c r="O61" s="332"/>
      <c r="P61" s="337"/>
      <c r="Q61" s="337"/>
      <c r="R61" s="332"/>
      <c r="S61" s="332"/>
      <c r="T61" s="332"/>
      <c r="U61" s="338"/>
      <c r="V61" s="339"/>
      <c r="W61" s="340">
        <v>24</v>
      </c>
      <c r="X61" s="340">
        <v>20</v>
      </c>
      <c r="Y61" s="340">
        <v>31</v>
      </c>
      <c r="Z61" s="340"/>
      <c r="AA61" s="340"/>
      <c r="AB61" s="340"/>
      <c r="AC61" s="338"/>
      <c r="AD61" s="341"/>
      <c r="AE61" s="342"/>
      <c r="AF61" s="342">
        <v>3</v>
      </c>
      <c r="AG61" s="343"/>
      <c r="AH61" s="331">
        <v>2</v>
      </c>
      <c r="AI61" s="332">
        <v>3</v>
      </c>
      <c r="AJ61" s="332"/>
      <c r="AK61" s="333">
        <f aca="true" t="shared" si="38" ref="AK61:AK66">D61/25</f>
        <v>3</v>
      </c>
    </row>
    <row r="62" spans="1:37" s="48" customFormat="1" ht="36" customHeight="1">
      <c r="A62" s="32" t="s">
        <v>7</v>
      </c>
      <c r="B62" s="197" t="s">
        <v>137</v>
      </c>
      <c r="C62" s="335" t="s">
        <v>99</v>
      </c>
      <c r="D62" s="318">
        <f t="shared" si="34"/>
        <v>50</v>
      </c>
      <c r="E62" s="318">
        <f t="shared" si="35"/>
        <v>24</v>
      </c>
      <c r="F62" s="319">
        <f t="shared" si="36"/>
        <v>0</v>
      </c>
      <c r="G62" s="320">
        <f t="shared" si="36"/>
        <v>24</v>
      </c>
      <c r="H62" s="320">
        <v>24</v>
      </c>
      <c r="I62" s="320"/>
      <c r="J62" s="320"/>
      <c r="K62" s="321"/>
      <c r="L62" s="319">
        <f t="shared" si="37"/>
        <v>0</v>
      </c>
      <c r="M62" s="322">
        <v>26</v>
      </c>
      <c r="N62" s="336"/>
      <c r="O62" s="332"/>
      <c r="P62" s="337"/>
      <c r="Q62" s="337"/>
      <c r="R62" s="332"/>
      <c r="S62" s="332"/>
      <c r="T62" s="332"/>
      <c r="U62" s="338"/>
      <c r="V62" s="339"/>
      <c r="W62" s="340">
        <v>24</v>
      </c>
      <c r="X62" s="340"/>
      <c r="Y62" s="340">
        <v>26</v>
      </c>
      <c r="Z62" s="340"/>
      <c r="AA62" s="340"/>
      <c r="AB62" s="340"/>
      <c r="AC62" s="338"/>
      <c r="AD62" s="341"/>
      <c r="AE62" s="342"/>
      <c r="AF62" s="342">
        <v>2</v>
      </c>
      <c r="AG62" s="343"/>
      <c r="AH62" s="331">
        <v>1</v>
      </c>
      <c r="AI62" s="332">
        <v>2</v>
      </c>
      <c r="AJ62" s="332"/>
      <c r="AK62" s="333">
        <f t="shared" si="38"/>
        <v>2</v>
      </c>
    </row>
    <row r="63" spans="1:37" s="48" customFormat="1" ht="36" customHeight="1">
      <c r="A63" s="32" t="s">
        <v>6</v>
      </c>
      <c r="B63" s="198" t="s">
        <v>139</v>
      </c>
      <c r="C63" s="335" t="s">
        <v>103</v>
      </c>
      <c r="D63" s="318">
        <f t="shared" si="34"/>
        <v>75</v>
      </c>
      <c r="E63" s="318">
        <f t="shared" si="35"/>
        <v>36</v>
      </c>
      <c r="F63" s="319">
        <f t="shared" si="36"/>
        <v>0</v>
      </c>
      <c r="G63" s="320">
        <f t="shared" si="36"/>
        <v>16</v>
      </c>
      <c r="H63" s="320"/>
      <c r="I63" s="320">
        <v>16</v>
      </c>
      <c r="J63" s="320"/>
      <c r="K63" s="321"/>
      <c r="L63" s="319">
        <f t="shared" si="37"/>
        <v>20</v>
      </c>
      <c r="M63" s="322">
        <v>39</v>
      </c>
      <c r="N63" s="336"/>
      <c r="O63" s="332"/>
      <c r="P63" s="337"/>
      <c r="Q63" s="337"/>
      <c r="R63" s="332"/>
      <c r="S63" s="332"/>
      <c r="T63" s="332"/>
      <c r="U63" s="338"/>
      <c r="V63" s="339"/>
      <c r="W63" s="340">
        <v>16</v>
      </c>
      <c r="X63" s="340">
        <v>20</v>
      </c>
      <c r="Y63" s="340">
        <v>39</v>
      </c>
      <c r="Z63" s="340"/>
      <c r="AA63" s="340"/>
      <c r="AB63" s="340"/>
      <c r="AC63" s="338"/>
      <c r="AD63" s="341"/>
      <c r="AE63" s="342"/>
      <c r="AF63" s="342">
        <v>3</v>
      </c>
      <c r="AG63" s="343"/>
      <c r="AH63" s="331">
        <v>1</v>
      </c>
      <c r="AI63" s="332">
        <v>3</v>
      </c>
      <c r="AJ63" s="332"/>
      <c r="AK63" s="333">
        <f t="shared" si="38"/>
        <v>3</v>
      </c>
    </row>
    <row r="64" spans="1:37" s="48" customFormat="1" ht="36" customHeight="1">
      <c r="A64" s="32" t="s">
        <v>5</v>
      </c>
      <c r="B64" s="197" t="s">
        <v>140</v>
      </c>
      <c r="C64" s="335" t="s">
        <v>103</v>
      </c>
      <c r="D64" s="318">
        <f t="shared" si="34"/>
        <v>50</v>
      </c>
      <c r="E64" s="318">
        <f t="shared" si="35"/>
        <v>24</v>
      </c>
      <c r="F64" s="319">
        <f t="shared" si="36"/>
        <v>0</v>
      </c>
      <c r="G64" s="320">
        <f t="shared" si="36"/>
        <v>24</v>
      </c>
      <c r="H64" s="320"/>
      <c r="I64" s="320"/>
      <c r="J64" s="320">
        <v>24</v>
      </c>
      <c r="K64" s="321"/>
      <c r="L64" s="319">
        <f t="shared" si="37"/>
        <v>0</v>
      </c>
      <c r="M64" s="322">
        <f t="shared" si="37"/>
        <v>26</v>
      </c>
      <c r="N64" s="336"/>
      <c r="O64" s="332"/>
      <c r="P64" s="337"/>
      <c r="Q64" s="337"/>
      <c r="R64" s="332"/>
      <c r="S64" s="332"/>
      <c r="T64" s="332"/>
      <c r="U64" s="338"/>
      <c r="V64" s="339"/>
      <c r="W64" s="340">
        <v>24</v>
      </c>
      <c r="X64" s="340"/>
      <c r="Y64" s="340">
        <v>26</v>
      </c>
      <c r="Z64" s="340"/>
      <c r="AA64" s="340"/>
      <c r="AB64" s="340"/>
      <c r="AC64" s="338"/>
      <c r="AD64" s="341"/>
      <c r="AE64" s="342"/>
      <c r="AF64" s="342">
        <v>2</v>
      </c>
      <c r="AG64" s="343"/>
      <c r="AH64" s="331">
        <v>1</v>
      </c>
      <c r="AI64" s="332">
        <v>2</v>
      </c>
      <c r="AJ64" s="332"/>
      <c r="AK64" s="333">
        <f t="shared" si="38"/>
        <v>2</v>
      </c>
    </row>
    <row r="65" spans="1:37" s="48" customFormat="1" ht="36" customHeight="1">
      <c r="A65" s="32" t="s">
        <v>4</v>
      </c>
      <c r="B65" s="198" t="s">
        <v>138</v>
      </c>
      <c r="C65" s="335" t="s">
        <v>103</v>
      </c>
      <c r="D65" s="318">
        <f t="shared" si="34"/>
        <v>50</v>
      </c>
      <c r="E65" s="318">
        <f t="shared" si="35"/>
        <v>16</v>
      </c>
      <c r="F65" s="319">
        <f t="shared" si="36"/>
        <v>0</v>
      </c>
      <c r="G65" s="320">
        <f t="shared" si="36"/>
        <v>16</v>
      </c>
      <c r="H65" s="320"/>
      <c r="I65" s="320">
        <v>16</v>
      </c>
      <c r="J65" s="320"/>
      <c r="K65" s="321"/>
      <c r="L65" s="319">
        <f t="shared" si="37"/>
        <v>0</v>
      </c>
      <c r="M65" s="322">
        <v>34</v>
      </c>
      <c r="N65" s="336"/>
      <c r="O65" s="332"/>
      <c r="P65" s="337"/>
      <c r="Q65" s="337"/>
      <c r="R65" s="332"/>
      <c r="S65" s="332"/>
      <c r="T65" s="332"/>
      <c r="U65" s="338"/>
      <c r="V65" s="339"/>
      <c r="W65" s="332">
        <v>16</v>
      </c>
      <c r="X65" s="332"/>
      <c r="Y65" s="332">
        <v>34</v>
      </c>
      <c r="Z65" s="332"/>
      <c r="AA65" s="332"/>
      <c r="AB65" s="332"/>
      <c r="AC65" s="338"/>
      <c r="AD65" s="341"/>
      <c r="AE65" s="342"/>
      <c r="AF65" s="342">
        <v>2</v>
      </c>
      <c r="AG65" s="343"/>
      <c r="AH65" s="331">
        <v>1</v>
      </c>
      <c r="AI65" s="332">
        <v>2</v>
      </c>
      <c r="AJ65" s="332"/>
      <c r="AK65" s="333">
        <f t="shared" si="38"/>
        <v>2</v>
      </c>
    </row>
    <row r="66" spans="1:37" s="48" customFormat="1" ht="36" customHeight="1" thickBot="1">
      <c r="A66" s="75" t="s">
        <v>13</v>
      </c>
      <c r="B66" s="344" t="s">
        <v>136</v>
      </c>
      <c r="C66" s="345" t="s">
        <v>103</v>
      </c>
      <c r="D66" s="318">
        <f t="shared" si="34"/>
        <v>50</v>
      </c>
      <c r="E66" s="318">
        <f t="shared" si="35"/>
        <v>24</v>
      </c>
      <c r="F66" s="319">
        <f t="shared" si="36"/>
        <v>0</v>
      </c>
      <c r="G66" s="321">
        <f t="shared" si="36"/>
        <v>24</v>
      </c>
      <c r="H66" s="321"/>
      <c r="I66" s="321"/>
      <c r="J66" s="321">
        <v>24</v>
      </c>
      <c r="K66" s="321"/>
      <c r="L66" s="319">
        <f t="shared" si="37"/>
        <v>0</v>
      </c>
      <c r="M66" s="322">
        <v>26</v>
      </c>
      <c r="N66" s="346"/>
      <c r="O66" s="347"/>
      <c r="P66" s="348"/>
      <c r="Q66" s="348"/>
      <c r="R66" s="347"/>
      <c r="S66" s="347"/>
      <c r="T66" s="347"/>
      <c r="U66" s="349"/>
      <c r="V66" s="350"/>
      <c r="W66" s="347">
        <v>24</v>
      </c>
      <c r="X66" s="347"/>
      <c r="Y66" s="347">
        <v>26</v>
      </c>
      <c r="Z66" s="347"/>
      <c r="AA66" s="347"/>
      <c r="AB66" s="347"/>
      <c r="AC66" s="349"/>
      <c r="AD66" s="351"/>
      <c r="AE66" s="352"/>
      <c r="AF66" s="352">
        <v>2</v>
      </c>
      <c r="AG66" s="353"/>
      <c r="AH66" s="354">
        <v>1</v>
      </c>
      <c r="AI66" s="355">
        <v>2</v>
      </c>
      <c r="AJ66" s="355"/>
      <c r="AK66" s="356">
        <f t="shared" si="38"/>
        <v>2</v>
      </c>
    </row>
    <row r="67" spans="1:37" s="237" customFormat="1" ht="52.5" customHeight="1" thickBot="1">
      <c r="A67" s="215" t="s">
        <v>129</v>
      </c>
      <c r="B67" s="216" t="s">
        <v>131</v>
      </c>
      <c r="C67" s="235" t="s">
        <v>103</v>
      </c>
      <c r="D67" s="217">
        <f>SUM(M67,E67)</f>
        <v>375</v>
      </c>
      <c r="E67" s="218">
        <f>SUM(L67,F67:G67)</f>
        <v>106</v>
      </c>
      <c r="F67" s="218">
        <f aca="true" t="shared" si="39" ref="F67:G70">SUM(N67,R67,V67,Z67)</f>
        <v>0</v>
      </c>
      <c r="G67" s="218">
        <f t="shared" si="39"/>
        <v>56</v>
      </c>
      <c r="H67" s="219">
        <v>0</v>
      </c>
      <c r="I67" s="219">
        <v>0</v>
      </c>
      <c r="J67" s="219">
        <v>56</v>
      </c>
      <c r="K67" s="219">
        <v>0</v>
      </c>
      <c r="L67" s="220">
        <f aca="true" t="shared" si="40" ref="L67:M70">SUM(P67,T67,X67,AB67)</f>
        <v>50</v>
      </c>
      <c r="M67" s="218">
        <f t="shared" si="40"/>
        <v>269</v>
      </c>
      <c r="N67" s="221">
        <v>0</v>
      </c>
      <c r="O67" s="221">
        <v>16</v>
      </c>
      <c r="P67" s="221">
        <v>0</v>
      </c>
      <c r="Q67" s="221">
        <v>59</v>
      </c>
      <c r="R67" s="221">
        <v>0</v>
      </c>
      <c r="S67" s="221">
        <v>16</v>
      </c>
      <c r="T67" s="221">
        <v>0</v>
      </c>
      <c r="U67" s="221">
        <v>59</v>
      </c>
      <c r="V67" s="221">
        <v>0</v>
      </c>
      <c r="W67" s="221">
        <v>16</v>
      </c>
      <c r="X67" s="221">
        <v>50</v>
      </c>
      <c r="Y67" s="221">
        <v>84</v>
      </c>
      <c r="Z67" s="221">
        <v>0</v>
      </c>
      <c r="AA67" s="221">
        <v>8</v>
      </c>
      <c r="AB67" s="221">
        <v>0</v>
      </c>
      <c r="AC67" s="221">
        <v>67</v>
      </c>
      <c r="AD67" s="236">
        <v>3</v>
      </c>
      <c r="AE67" s="236">
        <v>3</v>
      </c>
      <c r="AF67" s="236">
        <v>6</v>
      </c>
      <c r="AG67" s="236">
        <v>3</v>
      </c>
      <c r="AH67" s="218">
        <v>4</v>
      </c>
      <c r="AI67" s="221">
        <v>15</v>
      </c>
      <c r="AJ67" s="221">
        <v>0</v>
      </c>
      <c r="AK67" s="222">
        <v>15</v>
      </c>
    </row>
    <row r="68" spans="1:37" s="240" customFormat="1" ht="52.5" customHeight="1" thickBot="1">
      <c r="A68" s="87" t="s">
        <v>130</v>
      </c>
      <c r="B68" s="192" t="s">
        <v>132</v>
      </c>
      <c r="C68" s="238" t="s">
        <v>100</v>
      </c>
      <c r="D68" s="120">
        <f>SUM(M68,E68)</f>
        <v>375</v>
      </c>
      <c r="E68" s="90">
        <f>SUM(L68,F68:G68)</f>
        <v>106</v>
      </c>
      <c r="F68" s="90">
        <f t="shared" si="39"/>
        <v>0</v>
      </c>
      <c r="G68" s="90">
        <f t="shared" si="39"/>
        <v>56</v>
      </c>
      <c r="H68" s="223">
        <v>0</v>
      </c>
      <c r="I68" s="223">
        <v>0</v>
      </c>
      <c r="J68" s="223">
        <v>56</v>
      </c>
      <c r="K68" s="223">
        <v>0</v>
      </c>
      <c r="L68" s="121">
        <f t="shared" si="40"/>
        <v>50</v>
      </c>
      <c r="M68" s="90">
        <f t="shared" si="40"/>
        <v>269</v>
      </c>
      <c r="N68" s="224">
        <v>0</v>
      </c>
      <c r="O68" s="224">
        <v>16</v>
      </c>
      <c r="P68" s="224">
        <v>0</v>
      </c>
      <c r="Q68" s="224">
        <v>59</v>
      </c>
      <c r="R68" s="224">
        <v>0</v>
      </c>
      <c r="S68" s="224">
        <v>16</v>
      </c>
      <c r="T68" s="224">
        <v>0</v>
      </c>
      <c r="U68" s="224">
        <v>59</v>
      </c>
      <c r="V68" s="224">
        <v>0</v>
      </c>
      <c r="W68" s="224">
        <v>24</v>
      </c>
      <c r="X68" s="224">
        <v>50</v>
      </c>
      <c r="Y68" s="224">
        <v>151</v>
      </c>
      <c r="Z68" s="224">
        <v>0</v>
      </c>
      <c r="AA68" s="224">
        <v>0</v>
      </c>
      <c r="AB68" s="224">
        <v>0</v>
      </c>
      <c r="AC68" s="224">
        <v>0</v>
      </c>
      <c r="AD68" s="239">
        <v>3</v>
      </c>
      <c r="AE68" s="239">
        <v>3</v>
      </c>
      <c r="AF68" s="239">
        <v>9</v>
      </c>
      <c r="AG68" s="239">
        <v>0</v>
      </c>
      <c r="AH68" s="90">
        <v>4</v>
      </c>
      <c r="AI68" s="224">
        <v>15</v>
      </c>
      <c r="AJ68" s="224">
        <v>0</v>
      </c>
      <c r="AK68" s="225">
        <v>15</v>
      </c>
    </row>
    <row r="69" spans="1:37" s="240" customFormat="1" ht="52.5" customHeight="1" thickBot="1">
      <c r="A69" s="226" t="s">
        <v>124</v>
      </c>
      <c r="B69" s="227" t="s">
        <v>127</v>
      </c>
      <c r="C69" s="241" t="s">
        <v>103</v>
      </c>
      <c r="D69" s="228">
        <f>SUM(E69:M69)</f>
        <v>450</v>
      </c>
      <c r="E69" s="229">
        <f>SUM(F69:G69,L69)</f>
        <v>0</v>
      </c>
      <c r="F69" s="229">
        <f t="shared" si="39"/>
        <v>0</v>
      </c>
      <c r="G69" s="228">
        <f t="shared" si="39"/>
        <v>0</v>
      </c>
      <c r="H69" s="228">
        <v>0</v>
      </c>
      <c r="I69" s="228">
        <v>0</v>
      </c>
      <c r="J69" s="228">
        <v>0</v>
      </c>
      <c r="K69" s="228">
        <v>0</v>
      </c>
      <c r="L69" s="228">
        <f t="shared" si="40"/>
        <v>0</v>
      </c>
      <c r="M69" s="228">
        <f t="shared" si="40"/>
        <v>450</v>
      </c>
      <c r="N69" s="229">
        <v>0</v>
      </c>
      <c r="O69" s="228">
        <v>0</v>
      </c>
      <c r="P69" s="228">
        <v>0</v>
      </c>
      <c r="Q69" s="228">
        <v>0</v>
      </c>
      <c r="R69" s="228">
        <v>0</v>
      </c>
      <c r="S69" s="228">
        <v>0</v>
      </c>
      <c r="T69" s="228">
        <v>0</v>
      </c>
      <c r="U69" s="228">
        <v>0</v>
      </c>
      <c r="V69" s="228">
        <v>0</v>
      </c>
      <c r="W69" s="228">
        <v>0</v>
      </c>
      <c r="X69" s="228">
        <v>0</v>
      </c>
      <c r="Y69" s="228">
        <v>0</v>
      </c>
      <c r="Z69" s="228">
        <v>0</v>
      </c>
      <c r="AA69" s="228">
        <v>0</v>
      </c>
      <c r="AB69" s="228">
        <v>0</v>
      </c>
      <c r="AC69" s="228">
        <v>450</v>
      </c>
      <c r="AD69" s="228">
        <v>0</v>
      </c>
      <c r="AE69" s="228">
        <v>0</v>
      </c>
      <c r="AF69" s="228">
        <v>0</v>
      </c>
      <c r="AG69" s="228">
        <v>18</v>
      </c>
      <c r="AH69" s="228">
        <v>0</v>
      </c>
      <c r="AI69" s="228">
        <v>18</v>
      </c>
      <c r="AJ69" s="228">
        <v>0</v>
      </c>
      <c r="AK69" s="230">
        <v>18</v>
      </c>
    </row>
    <row r="70" spans="1:37" s="240" customFormat="1" ht="52.5" customHeight="1" thickBot="1">
      <c r="A70" s="87" t="s">
        <v>125</v>
      </c>
      <c r="B70" s="209" t="s">
        <v>128</v>
      </c>
      <c r="C70" s="242" t="s">
        <v>126</v>
      </c>
      <c r="D70" s="121">
        <f>SUM(E70:M70)</f>
        <v>450</v>
      </c>
      <c r="E70" s="120">
        <f>SUM(F70:G70,L70)</f>
        <v>0</v>
      </c>
      <c r="F70" s="120">
        <f t="shared" si="39"/>
        <v>0</v>
      </c>
      <c r="G70" s="121">
        <f t="shared" si="39"/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 t="shared" si="40"/>
        <v>0</v>
      </c>
      <c r="M70" s="121">
        <f t="shared" si="40"/>
        <v>450</v>
      </c>
      <c r="N70" s="120">
        <v>0</v>
      </c>
      <c r="O70" s="121">
        <v>0</v>
      </c>
      <c r="P70" s="121">
        <v>0</v>
      </c>
      <c r="Q70" s="121">
        <v>125</v>
      </c>
      <c r="R70" s="121">
        <v>0</v>
      </c>
      <c r="S70" s="121">
        <v>0</v>
      </c>
      <c r="T70" s="121">
        <v>0</v>
      </c>
      <c r="U70" s="121">
        <v>325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5</v>
      </c>
      <c r="AE70" s="121">
        <v>13</v>
      </c>
      <c r="AF70" s="121">
        <v>0</v>
      </c>
      <c r="AG70" s="121">
        <v>0</v>
      </c>
      <c r="AH70" s="121">
        <v>0</v>
      </c>
      <c r="AI70" s="121">
        <v>18</v>
      </c>
      <c r="AJ70" s="121">
        <v>0</v>
      </c>
      <c r="AK70" s="122">
        <v>18</v>
      </c>
    </row>
    <row r="71" spans="1:37" s="15" customFormat="1" ht="32.25" customHeight="1">
      <c r="A71" s="290" t="s">
        <v>89</v>
      </c>
      <c r="B71" s="291"/>
      <c r="C71" s="291"/>
      <c r="D71" s="247">
        <f>SUM(D9,D12,D16,D20,D35,D43,D67,D69)</f>
        <v>3010</v>
      </c>
      <c r="E71" s="247">
        <f aca="true" t="shared" si="41" ref="E71:M71">SUM(E9,E12,E16,E20,E35,E43,E67,E69)</f>
        <v>986</v>
      </c>
      <c r="F71" s="247">
        <f t="shared" si="41"/>
        <v>208</v>
      </c>
      <c r="G71" s="247">
        <f t="shared" si="41"/>
        <v>488</v>
      </c>
      <c r="H71" s="247">
        <f t="shared" si="41"/>
        <v>128</v>
      </c>
      <c r="I71" s="247">
        <f t="shared" si="41"/>
        <v>224</v>
      </c>
      <c r="J71" s="247">
        <f t="shared" si="41"/>
        <v>136</v>
      </c>
      <c r="K71" s="247">
        <f t="shared" si="41"/>
        <v>0</v>
      </c>
      <c r="L71" s="247">
        <f t="shared" si="41"/>
        <v>290</v>
      </c>
      <c r="M71" s="247">
        <f t="shared" si="41"/>
        <v>2024</v>
      </c>
      <c r="N71" s="212">
        <f>SUM(N9+N12+N16+N20+N35+N43+N67+N69)</f>
        <v>64</v>
      </c>
      <c r="O71" s="212">
        <f aca="true" t="shared" si="42" ref="O71:AG71">SUM(O9+O12+O16+O20+O35+O43+O67+O69)</f>
        <v>128</v>
      </c>
      <c r="P71" s="212">
        <f t="shared" si="42"/>
        <v>100</v>
      </c>
      <c r="Q71" s="212">
        <f t="shared" si="42"/>
        <v>458</v>
      </c>
      <c r="R71" s="212">
        <f t="shared" si="42"/>
        <v>88</v>
      </c>
      <c r="S71" s="212">
        <f t="shared" si="42"/>
        <v>136</v>
      </c>
      <c r="T71" s="212">
        <f t="shared" si="42"/>
        <v>60</v>
      </c>
      <c r="U71" s="212">
        <f t="shared" si="42"/>
        <v>476</v>
      </c>
      <c r="V71" s="212">
        <f t="shared" si="42"/>
        <v>24</v>
      </c>
      <c r="W71" s="212">
        <f t="shared" si="42"/>
        <v>184</v>
      </c>
      <c r="X71" s="212">
        <f t="shared" si="42"/>
        <v>130</v>
      </c>
      <c r="Y71" s="212">
        <f t="shared" si="42"/>
        <v>412</v>
      </c>
      <c r="Z71" s="212">
        <f t="shared" si="42"/>
        <v>32</v>
      </c>
      <c r="AA71" s="212">
        <f t="shared" si="42"/>
        <v>40</v>
      </c>
      <c r="AB71" s="212">
        <f t="shared" si="42"/>
        <v>0</v>
      </c>
      <c r="AC71" s="212">
        <f t="shared" si="42"/>
        <v>678</v>
      </c>
      <c r="AD71" s="212">
        <f t="shared" si="42"/>
        <v>30</v>
      </c>
      <c r="AE71" s="212">
        <f t="shared" si="42"/>
        <v>30</v>
      </c>
      <c r="AF71" s="212">
        <f t="shared" si="42"/>
        <v>30</v>
      </c>
      <c r="AG71" s="212">
        <f t="shared" si="42"/>
        <v>30</v>
      </c>
      <c r="AH71" s="247">
        <f>SUM(AH9+AH12+AH16+AH20+AH35+AH43+AH67+AH69)</f>
        <v>39</v>
      </c>
      <c r="AI71" s="247">
        <f>SUM(AI9+AI12+AI16+AI20+AI35+AI43+AI67+AI69)</f>
        <v>96</v>
      </c>
      <c r="AJ71" s="247">
        <f>SUM(AJ9+AJ12+AJ16+AJ20+AJ35+AJ43+AJ67+AJ69)</f>
        <v>10</v>
      </c>
      <c r="AK71" s="247">
        <f>SUM(AK9+AK12+AK16+AK20+AK35+AK43+AK67+AK69)</f>
        <v>55</v>
      </c>
    </row>
    <row r="72" spans="1:37" s="15" customFormat="1" ht="33" customHeight="1" thickBot="1">
      <c r="A72" s="292"/>
      <c r="B72" s="293"/>
      <c r="C72" s="293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>
        <f>SUM(N71:Q71)</f>
        <v>750</v>
      </c>
      <c r="O72" s="248"/>
      <c r="P72" s="248"/>
      <c r="Q72" s="248"/>
      <c r="R72" s="248">
        <f>SUM(R71:U71)</f>
        <v>760</v>
      </c>
      <c r="S72" s="248"/>
      <c r="T72" s="248"/>
      <c r="U72" s="248"/>
      <c r="V72" s="248">
        <f>SUM(V71:Y71)</f>
        <v>750</v>
      </c>
      <c r="W72" s="248"/>
      <c r="X72" s="248"/>
      <c r="Y72" s="248"/>
      <c r="Z72" s="248">
        <f>SUM(Z71:AC71)</f>
        <v>750</v>
      </c>
      <c r="AA72" s="248"/>
      <c r="AB72" s="248"/>
      <c r="AC72" s="248"/>
      <c r="AD72" s="296">
        <f>SUM(AD71:AG71)</f>
        <v>120</v>
      </c>
      <c r="AE72" s="296"/>
      <c r="AF72" s="296"/>
      <c r="AG72" s="296"/>
      <c r="AH72" s="248"/>
      <c r="AI72" s="248"/>
      <c r="AJ72" s="248"/>
      <c r="AK72" s="248"/>
    </row>
    <row r="73" spans="1:37" s="19" customFormat="1" ht="32.25" customHeight="1">
      <c r="A73" s="303" t="s">
        <v>88</v>
      </c>
      <c r="B73" s="304"/>
      <c r="C73" s="304"/>
      <c r="D73" s="249">
        <f>SUM(D9,D12,D14,D20,D31,D43,D68,D70)</f>
        <v>2275</v>
      </c>
      <c r="E73" s="249">
        <f aca="true" t="shared" si="43" ref="E73:M73">SUM(E9,E12,E14,E20,E31,E43,E68,E70)</f>
        <v>738</v>
      </c>
      <c r="F73" s="249">
        <f t="shared" si="43"/>
        <v>120</v>
      </c>
      <c r="G73" s="249">
        <f t="shared" si="43"/>
        <v>408</v>
      </c>
      <c r="H73" s="249">
        <f t="shared" si="43"/>
        <v>128</v>
      </c>
      <c r="I73" s="249">
        <f t="shared" si="43"/>
        <v>152</v>
      </c>
      <c r="J73" s="249">
        <f t="shared" si="43"/>
        <v>128</v>
      </c>
      <c r="K73" s="249">
        <f t="shared" si="43"/>
        <v>0</v>
      </c>
      <c r="L73" s="249">
        <f t="shared" si="43"/>
        <v>210</v>
      </c>
      <c r="M73" s="249">
        <f t="shared" si="43"/>
        <v>1537</v>
      </c>
      <c r="N73" s="213">
        <f>SUM(N9+N12+N14+N20+N31+N43+N68+N70)</f>
        <v>72</v>
      </c>
      <c r="O73" s="213">
        <f aca="true" t="shared" si="44" ref="O73:AG73">SUM(O9+O12+O14+O20+O31+O43+O68+O70)</f>
        <v>144</v>
      </c>
      <c r="P73" s="213">
        <f t="shared" si="44"/>
        <v>40</v>
      </c>
      <c r="Q73" s="213">
        <f t="shared" si="44"/>
        <v>519</v>
      </c>
      <c r="R73" s="213">
        <f t="shared" si="44"/>
        <v>32</v>
      </c>
      <c r="S73" s="213">
        <f t="shared" si="44"/>
        <v>80</v>
      </c>
      <c r="T73" s="213">
        <f t="shared" si="44"/>
        <v>60</v>
      </c>
      <c r="U73" s="213">
        <f t="shared" si="44"/>
        <v>578</v>
      </c>
      <c r="V73" s="213">
        <f t="shared" si="44"/>
        <v>16</v>
      </c>
      <c r="W73" s="213">
        <f t="shared" si="44"/>
        <v>184</v>
      </c>
      <c r="X73" s="213">
        <f t="shared" si="44"/>
        <v>110</v>
      </c>
      <c r="Y73" s="213">
        <f t="shared" si="44"/>
        <v>440</v>
      </c>
      <c r="Z73" s="213">
        <f t="shared" si="44"/>
        <v>0</v>
      </c>
      <c r="AA73" s="213">
        <f t="shared" si="44"/>
        <v>0</v>
      </c>
      <c r="AB73" s="213">
        <f t="shared" si="44"/>
        <v>0</v>
      </c>
      <c r="AC73" s="213">
        <f t="shared" si="44"/>
        <v>0</v>
      </c>
      <c r="AD73" s="213">
        <f t="shared" si="44"/>
        <v>30</v>
      </c>
      <c r="AE73" s="213">
        <f t="shared" si="44"/>
        <v>30</v>
      </c>
      <c r="AF73" s="213">
        <f t="shared" si="44"/>
        <v>30</v>
      </c>
      <c r="AG73" s="213">
        <f t="shared" si="44"/>
        <v>0</v>
      </c>
      <c r="AH73" s="249">
        <f>SUM(AH9+AH12+AH14+AH20+AH31+AH43+AH68+AH70)</f>
        <v>31</v>
      </c>
      <c r="AI73" s="249">
        <f>SUM(AI9+AI12+AI14+AI20+AI31+AI43+AI68+AI70)</f>
        <v>78</v>
      </c>
      <c r="AJ73" s="249">
        <f>SUM(AJ9+AJ12+AJ14+AJ20+AJ31+AJ43+AJ68+AJ70)</f>
        <v>14</v>
      </c>
      <c r="AK73" s="301">
        <f>SUM(AK9+AK12+AK14+AK20+AK31+AK43+AK68+AK70)</f>
        <v>55</v>
      </c>
    </row>
    <row r="74" spans="1:37" s="19" customFormat="1" ht="33" customHeight="1" thickBot="1">
      <c r="A74" s="305"/>
      <c r="B74" s="306"/>
      <c r="C74" s="306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>
        <f>SUM(N73:Q73)</f>
        <v>775</v>
      </c>
      <c r="O74" s="250"/>
      <c r="P74" s="250"/>
      <c r="Q74" s="250"/>
      <c r="R74" s="250">
        <f>SUM(R73:U73)</f>
        <v>750</v>
      </c>
      <c r="S74" s="250"/>
      <c r="T74" s="250"/>
      <c r="U74" s="250"/>
      <c r="V74" s="250">
        <f>SUM(V73:Y73)</f>
        <v>750</v>
      </c>
      <c r="W74" s="250"/>
      <c r="X74" s="250"/>
      <c r="Y74" s="250"/>
      <c r="Z74" s="250">
        <f>SUM(Z73:AC73)</f>
        <v>0</v>
      </c>
      <c r="AA74" s="250"/>
      <c r="AB74" s="250"/>
      <c r="AC74" s="250"/>
      <c r="AD74" s="309">
        <f>SUM(AD73:AG73)</f>
        <v>90</v>
      </c>
      <c r="AE74" s="309"/>
      <c r="AF74" s="309"/>
      <c r="AG74" s="309"/>
      <c r="AH74" s="250"/>
      <c r="AI74" s="250"/>
      <c r="AJ74" s="250"/>
      <c r="AK74" s="302"/>
    </row>
    <row r="75" spans="1:36" s="19" customFormat="1" ht="34.5">
      <c r="A75" s="16"/>
      <c r="B75" s="16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E75" s="16"/>
      <c r="AF75" s="16"/>
      <c r="AG75" s="16"/>
      <c r="AH75" s="18"/>
      <c r="AI75" s="18"/>
      <c r="AJ75" s="18"/>
    </row>
    <row r="76" spans="1:36" s="19" customFormat="1" ht="34.5">
      <c r="A76" s="16"/>
      <c r="B76" s="16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E76" s="16"/>
      <c r="AF76" s="16"/>
      <c r="AG76" s="16"/>
      <c r="AH76" s="18"/>
      <c r="AI76" s="18"/>
      <c r="AJ76" s="18"/>
    </row>
    <row r="77" spans="1:36" s="19" customFormat="1" ht="34.5">
      <c r="A77" s="16"/>
      <c r="B77" s="16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E77" s="16"/>
      <c r="AF77" s="16"/>
      <c r="AG77" s="16"/>
      <c r="AH77" s="18"/>
      <c r="AI77" s="18"/>
      <c r="AJ77" s="18"/>
    </row>
    <row r="78" spans="1:36" s="19" customFormat="1" ht="34.5">
      <c r="A78" s="16"/>
      <c r="B78" s="16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E78" s="16"/>
      <c r="AF78" s="16"/>
      <c r="AG78" s="16"/>
      <c r="AH78" s="18"/>
      <c r="AI78" s="18"/>
      <c r="AJ78" s="18"/>
    </row>
    <row r="79" spans="1:36" s="19" customFormat="1" ht="34.5">
      <c r="A79" s="16"/>
      <c r="B79" s="16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E79" s="16"/>
      <c r="AF79" s="16"/>
      <c r="AG79" s="16"/>
      <c r="AH79" s="18"/>
      <c r="AI79" s="18"/>
      <c r="AJ79" s="18"/>
    </row>
    <row r="80" spans="1:36" s="19" customFormat="1" ht="34.5">
      <c r="A80" s="16"/>
      <c r="B80" s="16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E80" s="16"/>
      <c r="AF80" s="16"/>
      <c r="AG80" s="16"/>
      <c r="AH80" s="18"/>
      <c r="AI80" s="18"/>
      <c r="AJ80" s="18"/>
    </row>
    <row r="81" spans="1:36" s="19" customFormat="1" ht="34.5">
      <c r="A81" s="16"/>
      <c r="B81" s="16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E81" s="16"/>
      <c r="AF81" s="16"/>
      <c r="AG81" s="16"/>
      <c r="AH81" s="18"/>
      <c r="AI81" s="18"/>
      <c r="AJ81" s="18"/>
    </row>
    <row r="82" spans="1:36" s="19" customFormat="1" ht="34.5">
      <c r="A82" s="16"/>
      <c r="B82" s="16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16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16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16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16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16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16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16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16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16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16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16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16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16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16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16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16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16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  <row r="100" spans="1:36" s="19" customFormat="1" ht="34.5">
      <c r="A100" s="16"/>
      <c r="B100" s="16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E100" s="16"/>
      <c r="AF100" s="16"/>
      <c r="AG100" s="16"/>
      <c r="AH100" s="18"/>
      <c r="AI100" s="18"/>
      <c r="AJ100" s="18"/>
    </row>
    <row r="101" spans="1:36" s="19" customFormat="1" ht="34.5">
      <c r="A101" s="16"/>
      <c r="B101" s="16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E101" s="16"/>
      <c r="AF101" s="16"/>
      <c r="AG101" s="16"/>
      <c r="AH101" s="18"/>
      <c r="AI101" s="18"/>
      <c r="AJ101" s="18"/>
    </row>
    <row r="102" spans="1:36" s="19" customFormat="1" ht="34.5">
      <c r="A102" s="16"/>
      <c r="B102" s="16"/>
      <c r="C102" s="20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E102" s="16"/>
      <c r="AF102" s="16"/>
      <c r="AG102" s="16"/>
      <c r="AH102" s="18"/>
      <c r="AI102" s="18"/>
      <c r="AJ102" s="18"/>
    </row>
    <row r="103" spans="1:36" s="19" customFormat="1" ht="34.5">
      <c r="A103" s="16"/>
      <c r="B103" s="16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E103" s="16"/>
      <c r="AF103" s="16"/>
      <c r="AG103" s="16"/>
      <c r="AH103" s="18"/>
      <c r="AI103" s="18"/>
      <c r="AJ103" s="18"/>
    </row>
    <row r="104" spans="1:36" s="19" customFormat="1" ht="34.5">
      <c r="A104" s="16"/>
      <c r="B104" s="16"/>
      <c r="C104" s="2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  <c r="AF104" s="16"/>
      <c r="AG104" s="16"/>
      <c r="AH104" s="18"/>
      <c r="AI104" s="18"/>
      <c r="AJ104" s="18"/>
    </row>
    <row r="105" spans="1:36" s="19" customFormat="1" ht="34.5">
      <c r="A105" s="16"/>
      <c r="B105" s="16"/>
      <c r="C105" s="2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E105" s="16"/>
      <c r="AF105" s="16"/>
      <c r="AG105" s="16"/>
      <c r="AH105" s="18"/>
      <c r="AI105" s="18"/>
      <c r="AJ105" s="18"/>
    </row>
    <row r="106" spans="1:36" s="19" customFormat="1" ht="34.5">
      <c r="A106" s="16"/>
      <c r="B106" s="16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E106" s="16"/>
      <c r="AF106" s="16"/>
      <c r="AG106" s="16"/>
      <c r="AH106" s="18"/>
      <c r="AI106" s="18"/>
      <c r="AJ106" s="18"/>
    </row>
    <row r="107" spans="1:36" s="19" customFormat="1" ht="34.5">
      <c r="A107" s="16"/>
      <c r="B107" s="16"/>
      <c r="C107" s="2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E107" s="16"/>
      <c r="AF107" s="16"/>
      <c r="AG107" s="16"/>
      <c r="AH107" s="18"/>
      <c r="AI107" s="18"/>
      <c r="AJ107" s="18"/>
    </row>
  </sheetData>
  <sheetProtection formatCells="0"/>
  <mergeCells count="73">
    <mergeCell ref="A1:AK1"/>
    <mergeCell ref="A5:A8"/>
    <mergeCell ref="B5:B8"/>
    <mergeCell ref="C5:C8"/>
    <mergeCell ref="D5:M5"/>
    <mergeCell ref="N5:AC5"/>
    <mergeCell ref="AD5:AK5"/>
    <mergeCell ref="D6:D8"/>
    <mergeCell ref="H6:H8"/>
    <mergeCell ref="I6:I8"/>
    <mergeCell ref="E6:E8"/>
    <mergeCell ref="F6:F8"/>
    <mergeCell ref="G6:G8"/>
    <mergeCell ref="L6:L8"/>
    <mergeCell ref="M6:M8"/>
    <mergeCell ref="N6:U6"/>
    <mergeCell ref="J6:J8"/>
    <mergeCell ref="K6:K8"/>
    <mergeCell ref="V6:AC6"/>
    <mergeCell ref="AD6:AG6"/>
    <mergeCell ref="AH6:AK6"/>
    <mergeCell ref="V7:Y7"/>
    <mergeCell ref="Z7:AC7"/>
    <mergeCell ref="AD7:AD8"/>
    <mergeCell ref="AE7:AE8"/>
    <mergeCell ref="AJ7:AJ8"/>
    <mergeCell ref="AK7:AK8"/>
    <mergeCell ref="AG7:AG8"/>
    <mergeCell ref="AH7:AH8"/>
    <mergeCell ref="AI7:AI8"/>
    <mergeCell ref="N7:Q7"/>
    <mergeCell ref="R7:U7"/>
    <mergeCell ref="AF7:AF8"/>
    <mergeCell ref="AK71:AK72"/>
    <mergeCell ref="N72:Q72"/>
    <mergeCell ref="R72:U72"/>
    <mergeCell ref="V72:Y72"/>
    <mergeCell ref="AJ71:AJ72"/>
    <mergeCell ref="A71:C72"/>
    <mergeCell ref="D71:D72"/>
    <mergeCell ref="E71:E72"/>
    <mergeCell ref="F71:F72"/>
    <mergeCell ref="G71:G72"/>
    <mergeCell ref="Z72:AC72"/>
    <mergeCell ref="H71:H72"/>
    <mergeCell ref="I71:I72"/>
    <mergeCell ref="J71:J72"/>
    <mergeCell ref="K71:K72"/>
    <mergeCell ref="L71:L72"/>
    <mergeCell ref="M71:M72"/>
    <mergeCell ref="AH71:AH72"/>
    <mergeCell ref="AI71:AI72"/>
    <mergeCell ref="AD72:AG72"/>
    <mergeCell ref="A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AH73:AH74"/>
    <mergeCell ref="AI73:AI74"/>
    <mergeCell ref="AJ73:AJ74"/>
    <mergeCell ref="AK73:AK74"/>
    <mergeCell ref="N74:Q74"/>
    <mergeCell ref="R74:U74"/>
    <mergeCell ref="V74:Y74"/>
    <mergeCell ref="Z74:AC74"/>
    <mergeCell ref="AD74:AG74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8" scale="26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2017-08-24T22:20:43Z</cp:lastPrinted>
  <dcterms:created xsi:type="dcterms:W3CDTF">2000-08-09T08:42:37Z</dcterms:created>
  <dcterms:modified xsi:type="dcterms:W3CDTF">2018-04-09T10:36:32Z</dcterms:modified>
  <cp:category/>
  <cp:version/>
  <cp:contentType/>
  <cp:contentStatus/>
</cp:coreProperties>
</file>