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szula Pawlińska\Desktop\programy maj 2018\"/>
    </mc:Choice>
  </mc:AlternateContent>
  <bookViews>
    <workbookView xWindow="0" yWindow="0" windowWidth="20730" windowHeight="11760" activeTab="1"/>
  </bookViews>
  <sheets>
    <sheet name="stacjonarne" sheetId="1" r:id="rId1"/>
    <sheet name="niestacjonarne" sheetId="8" r:id="rId2"/>
  </sheets>
  <definedNames>
    <definedName name="_xlnm.Print_Area" localSheetId="1">niestacjonarne!$A$1:$AU$88</definedName>
    <definedName name="_xlnm.Print_Area" localSheetId="0">stacjonarne!$A$1:$AU$90</definedName>
    <definedName name="OLE_LINK1" localSheetId="1">niestacjonarne!#REF!</definedName>
    <definedName name="OLE_LINK1" localSheetId="0">stacjonarne!#REF!</definedName>
  </definedNames>
  <calcPr calcId="152511"/>
</workbook>
</file>

<file path=xl/calcChain.xml><?xml version="1.0" encoding="utf-8"?>
<calcChain xmlns="http://schemas.openxmlformats.org/spreadsheetml/2006/main">
  <c r="G33" i="8" l="1"/>
  <c r="E33" i="8" s="1"/>
  <c r="F33" i="8"/>
  <c r="L33" i="8"/>
  <c r="M33" i="8"/>
  <c r="H14" i="8"/>
  <c r="AF62" i="1"/>
  <c r="M68" i="1"/>
  <c r="M56" i="1"/>
  <c r="L77" i="1"/>
  <c r="F34" i="1"/>
  <c r="G34" i="1"/>
  <c r="L34" i="1"/>
  <c r="M34" i="1"/>
  <c r="E34" i="1" l="1"/>
  <c r="D34" i="1" s="1"/>
  <c r="AR33" i="8"/>
  <c r="D33" i="8"/>
  <c r="M76" i="1"/>
  <c r="M75" i="1"/>
  <c r="M71" i="1"/>
  <c r="M70" i="1"/>
  <c r="E80" i="1"/>
  <c r="D80" i="1" s="1"/>
  <c r="E78" i="1"/>
  <c r="D78" i="1" s="1"/>
  <c r="E76" i="1"/>
  <c r="E75" i="1"/>
  <c r="E74" i="1"/>
  <c r="D74" i="1" s="1"/>
  <c r="E73" i="1"/>
  <c r="D73" i="1" s="1"/>
  <c r="D76" i="1" l="1"/>
  <c r="D75" i="1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L70" i="8"/>
  <c r="AL8" i="8"/>
  <c r="E73" i="8" l="1"/>
  <c r="D73" i="8" s="1"/>
  <c r="E75" i="8"/>
  <c r="D75" i="8" s="1"/>
  <c r="E77" i="8"/>
  <c r="D77" i="8" s="1"/>
  <c r="E79" i="8"/>
  <c r="D79" i="8" s="1"/>
  <c r="E72" i="8"/>
  <c r="D72" i="8" s="1"/>
  <c r="E78" i="8"/>
  <c r="D78" i="8" s="1"/>
  <c r="E74" i="8"/>
  <c r="D74" i="8" s="1"/>
  <c r="E76" i="8"/>
  <c r="D76" i="8" s="1"/>
  <c r="E80" i="8"/>
  <c r="D80" i="8" s="1"/>
  <c r="AU74" i="1"/>
  <c r="AU70" i="8"/>
  <c r="AS70" i="8"/>
  <c r="M70" i="8"/>
  <c r="G70" i="8"/>
  <c r="F70" i="8"/>
  <c r="AU69" i="8"/>
  <c r="AS69" i="8"/>
  <c r="M69" i="8"/>
  <c r="L69" i="8"/>
  <c r="G69" i="8"/>
  <c r="F69" i="8"/>
  <c r="AU68" i="8"/>
  <c r="AS68" i="8"/>
  <c r="M68" i="8"/>
  <c r="L68" i="8"/>
  <c r="G68" i="8"/>
  <c r="F68" i="8"/>
  <c r="AU67" i="8"/>
  <c r="AS67" i="8"/>
  <c r="M67" i="8"/>
  <c r="L67" i="8"/>
  <c r="G67" i="8"/>
  <c r="F67" i="8"/>
  <c r="AU66" i="8"/>
  <c r="AS66" i="8"/>
  <c r="M66" i="8"/>
  <c r="L66" i="8"/>
  <c r="G66" i="8"/>
  <c r="F66" i="8"/>
  <c r="AU65" i="8"/>
  <c r="AS65" i="8"/>
  <c r="M65" i="8"/>
  <c r="L65" i="8"/>
  <c r="G65" i="8"/>
  <c r="F65" i="8"/>
  <c r="AU64" i="8"/>
  <c r="AS64" i="8"/>
  <c r="M64" i="8"/>
  <c r="L64" i="8"/>
  <c r="G64" i="8"/>
  <c r="F64" i="8"/>
  <c r="AU63" i="8"/>
  <c r="AS63" i="8"/>
  <c r="M63" i="8"/>
  <c r="L63" i="8"/>
  <c r="G63" i="8"/>
  <c r="F63" i="8"/>
  <c r="AU62" i="8"/>
  <c r="AS62" i="8"/>
  <c r="M62" i="8"/>
  <c r="L62" i="8"/>
  <c r="G62" i="8"/>
  <c r="F62" i="8"/>
  <c r="AT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K61" i="8"/>
  <c r="J61" i="8"/>
  <c r="I61" i="8"/>
  <c r="H61" i="8"/>
  <c r="AU71" i="1"/>
  <c r="AS71" i="1"/>
  <c r="L71" i="1"/>
  <c r="G71" i="1"/>
  <c r="F71" i="1"/>
  <c r="AU70" i="1"/>
  <c r="AS70" i="1"/>
  <c r="L70" i="1"/>
  <c r="G70" i="1"/>
  <c r="F70" i="1"/>
  <c r="AU69" i="1"/>
  <c r="AS69" i="1"/>
  <c r="M69" i="1"/>
  <c r="L69" i="1"/>
  <c r="G69" i="1"/>
  <c r="F69" i="1"/>
  <c r="AU68" i="1"/>
  <c r="AS68" i="1"/>
  <c r="L68" i="1"/>
  <c r="G68" i="1"/>
  <c r="F68" i="1"/>
  <c r="AU67" i="1"/>
  <c r="AS67" i="1"/>
  <c r="M67" i="1"/>
  <c r="L67" i="1"/>
  <c r="G67" i="1"/>
  <c r="F67" i="1"/>
  <c r="AU66" i="1"/>
  <c r="AS66" i="1"/>
  <c r="M66" i="1"/>
  <c r="L66" i="1"/>
  <c r="G66" i="1"/>
  <c r="F66" i="1"/>
  <c r="AU65" i="1"/>
  <c r="AS65" i="1"/>
  <c r="M65" i="1"/>
  <c r="L65" i="1"/>
  <c r="G65" i="1"/>
  <c r="F65" i="1"/>
  <c r="AU64" i="1"/>
  <c r="AS64" i="1"/>
  <c r="M64" i="1"/>
  <c r="L64" i="1"/>
  <c r="G64" i="1"/>
  <c r="F64" i="1"/>
  <c r="AU63" i="1"/>
  <c r="AS63" i="1"/>
  <c r="M63" i="1"/>
  <c r="L63" i="1"/>
  <c r="G63" i="1"/>
  <c r="F63" i="1"/>
  <c r="AT62" i="1"/>
  <c r="AQ62" i="1"/>
  <c r="AP62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K62" i="1"/>
  <c r="J62" i="1"/>
  <c r="I62" i="1"/>
  <c r="H62" i="1"/>
  <c r="AU80" i="8"/>
  <c r="AS80" i="8"/>
  <c r="AU79" i="8"/>
  <c r="AS79" i="8"/>
  <c r="AU78" i="8"/>
  <c r="AS78" i="8"/>
  <c r="AU77" i="8"/>
  <c r="AS77" i="8"/>
  <c r="AU76" i="8"/>
  <c r="AS76" i="8"/>
  <c r="AU75" i="8"/>
  <c r="AS75" i="8"/>
  <c r="AU74" i="8"/>
  <c r="AS74" i="8"/>
  <c r="AU73" i="8"/>
  <c r="AS73" i="8"/>
  <c r="AU72" i="8"/>
  <c r="AS72" i="8"/>
  <c r="AT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K71" i="8"/>
  <c r="J71" i="8"/>
  <c r="I71" i="8"/>
  <c r="H71" i="8"/>
  <c r="M82" i="8"/>
  <c r="M81" i="8" s="1"/>
  <c r="M60" i="8"/>
  <c r="M59" i="8"/>
  <c r="M58" i="8"/>
  <c r="M57" i="8"/>
  <c r="M56" i="8"/>
  <c r="M55" i="8"/>
  <c r="M54" i="8"/>
  <c r="M53" i="8"/>
  <c r="M52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2" i="8"/>
  <c r="M30" i="8"/>
  <c r="M29" i="8"/>
  <c r="M28" i="8"/>
  <c r="M27" i="8"/>
  <c r="M26" i="8"/>
  <c r="M25" i="8"/>
  <c r="M24" i="8"/>
  <c r="M23" i="8"/>
  <c r="M22" i="8"/>
  <c r="M21" i="8"/>
  <c r="M20" i="8"/>
  <c r="M18" i="8"/>
  <c r="M17" i="8"/>
  <c r="M16" i="8"/>
  <c r="M15" i="8"/>
  <c r="M13" i="8"/>
  <c r="M12" i="8"/>
  <c r="M11" i="8"/>
  <c r="M10" i="8"/>
  <c r="M9" i="8"/>
  <c r="L82" i="8"/>
  <c r="L81" i="8" s="1"/>
  <c r="L60" i="8"/>
  <c r="L59" i="8"/>
  <c r="L58" i="8"/>
  <c r="L57" i="8"/>
  <c r="L56" i="8"/>
  <c r="L55" i="8"/>
  <c r="L54" i="8"/>
  <c r="L53" i="8"/>
  <c r="L52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2" i="8"/>
  <c r="L30" i="8"/>
  <c r="L29" i="8"/>
  <c r="L28" i="8"/>
  <c r="L27" i="8"/>
  <c r="L26" i="8"/>
  <c r="L25" i="8"/>
  <c r="L24" i="8"/>
  <c r="L23" i="8"/>
  <c r="L22" i="8"/>
  <c r="L21" i="8"/>
  <c r="L20" i="8"/>
  <c r="L18" i="8"/>
  <c r="L17" i="8"/>
  <c r="L16" i="8"/>
  <c r="L15" i="8"/>
  <c r="L13" i="8"/>
  <c r="L11" i="8"/>
  <c r="L10" i="8"/>
  <c r="L9" i="8"/>
  <c r="G82" i="8"/>
  <c r="G81" i="8" s="1"/>
  <c r="G60" i="8"/>
  <c r="G59" i="8"/>
  <c r="G58" i="8"/>
  <c r="G57" i="8"/>
  <c r="G56" i="8"/>
  <c r="G55" i="8"/>
  <c r="G54" i="8"/>
  <c r="G53" i="8"/>
  <c r="G52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2" i="8"/>
  <c r="G30" i="8"/>
  <c r="G29" i="8"/>
  <c r="G28" i="8"/>
  <c r="G27" i="8"/>
  <c r="G26" i="8"/>
  <c r="G25" i="8"/>
  <c r="G24" i="8"/>
  <c r="G23" i="8"/>
  <c r="G22" i="8"/>
  <c r="G21" i="8"/>
  <c r="G20" i="8"/>
  <c r="G18" i="8"/>
  <c r="G17" i="8"/>
  <c r="G16" i="8"/>
  <c r="G15" i="8"/>
  <c r="G14" i="8"/>
  <c r="G13" i="8"/>
  <c r="G12" i="8"/>
  <c r="G11" i="8"/>
  <c r="G9" i="8"/>
  <c r="F60" i="8"/>
  <c r="F59" i="8"/>
  <c r="F58" i="8"/>
  <c r="F57" i="8"/>
  <c r="F56" i="8"/>
  <c r="F54" i="8"/>
  <c r="F53" i="8"/>
  <c r="F52" i="8"/>
  <c r="F49" i="8"/>
  <c r="F48" i="8"/>
  <c r="F45" i="8"/>
  <c r="F42" i="8"/>
  <c r="F41" i="8"/>
  <c r="F40" i="8"/>
  <c r="F39" i="8"/>
  <c r="F38" i="8"/>
  <c r="F37" i="8"/>
  <c r="F36" i="8"/>
  <c r="F35" i="8"/>
  <c r="F34" i="8"/>
  <c r="F32" i="8"/>
  <c r="F30" i="8"/>
  <c r="F29" i="8"/>
  <c r="F28" i="8"/>
  <c r="F27" i="8"/>
  <c r="F26" i="8"/>
  <c r="F25" i="8"/>
  <c r="F24" i="8"/>
  <c r="F22" i="8"/>
  <c r="F21" i="8"/>
  <c r="F20" i="8"/>
  <c r="F18" i="8"/>
  <c r="F17" i="8"/>
  <c r="F16" i="8"/>
  <c r="F15" i="8"/>
  <c r="F13" i="8"/>
  <c r="F11" i="8"/>
  <c r="F10" i="8"/>
  <c r="F9" i="8"/>
  <c r="F9" i="1"/>
  <c r="G9" i="1"/>
  <c r="F82" i="8"/>
  <c r="AU81" i="8"/>
  <c r="AT81" i="8"/>
  <c r="AS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K81" i="8"/>
  <c r="J81" i="8"/>
  <c r="I81" i="8"/>
  <c r="H81" i="8"/>
  <c r="AU60" i="8"/>
  <c r="AS60" i="8"/>
  <c r="AU59" i="8"/>
  <c r="AS59" i="8"/>
  <c r="AU58" i="8"/>
  <c r="AS58" i="8"/>
  <c r="AU57" i="8"/>
  <c r="AS57" i="8"/>
  <c r="AU56" i="8"/>
  <c r="AS56" i="8"/>
  <c r="AU55" i="8"/>
  <c r="AS55" i="8"/>
  <c r="F55" i="8"/>
  <c r="AU54" i="8"/>
  <c r="AS54" i="8"/>
  <c r="AU53" i="8"/>
  <c r="AS53" i="8"/>
  <c r="AU52" i="8"/>
  <c r="AS52" i="8"/>
  <c r="AT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K51" i="8"/>
  <c r="J51" i="8"/>
  <c r="I51" i="8"/>
  <c r="H51" i="8"/>
  <c r="AU50" i="8"/>
  <c r="AU31" i="8" s="1"/>
  <c r="AS50" i="8"/>
  <c r="F50" i="8"/>
  <c r="AS49" i="8"/>
  <c r="AT48" i="8"/>
  <c r="AS48" i="8"/>
  <c r="AS47" i="8"/>
  <c r="F47" i="8"/>
  <c r="AS46" i="8"/>
  <c r="F46" i="8"/>
  <c r="AS45" i="8"/>
  <c r="AT44" i="8"/>
  <c r="AS44" i="8"/>
  <c r="AS43" i="8"/>
  <c r="F43" i="8"/>
  <c r="AS42" i="8"/>
  <c r="AS41" i="8"/>
  <c r="AS40" i="8"/>
  <c r="AS39" i="8"/>
  <c r="AS38" i="8"/>
  <c r="AS37" i="8"/>
  <c r="AS36" i="8"/>
  <c r="AS35" i="8"/>
  <c r="AS34" i="8"/>
  <c r="AS32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K31" i="8"/>
  <c r="J31" i="8"/>
  <c r="I31" i="8"/>
  <c r="H31" i="8"/>
  <c r="F23" i="8"/>
  <c r="AT22" i="8"/>
  <c r="AT19" i="8" s="1"/>
  <c r="AU19" i="8"/>
  <c r="AS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K19" i="8"/>
  <c r="J19" i="8"/>
  <c r="I19" i="8"/>
  <c r="H19" i="8"/>
  <c r="AU14" i="8"/>
  <c r="AU8" i="8" s="1"/>
  <c r="M14" i="8"/>
  <c r="L14" i="8"/>
  <c r="F14" i="8"/>
  <c r="L12" i="8"/>
  <c r="F12" i="8"/>
  <c r="G10" i="8"/>
  <c r="AT9" i="8"/>
  <c r="AT8" i="8" s="1"/>
  <c r="AS8" i="8"/>
  <c r="AQ8" i="8"/>
  <c r="AP8" i="8"/>
  <c r="AO8" i="8"/>
  <c r="AN8" i="8"/>
  <c r="AM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K8" i="8"/>
  <c r="J8" i="8"/>
  <c r="I8" i="8"/>
  <c r="H8" i="8"/>
  <c r="AT49" i="1"/>
  <c r="AT45" i="1"/>
  <c r="AT23" i="1"/>
  <c r="AT20" i="1" s="1"/>
  <c r="AT9" i="1"/>
  <c r="AT8" i="1" s="1"/>
  <c r="AU14" i="1"/>
  <c r="AU77" i="1"/>
  <c r="AS77" i="1"/>
  <c r="AU76" i="1"/>
  <c r="AS76" i="1"/>
  <c r="AU75" i="1"/>
  <c r="AS75" i="1"/>
  <c r="AS74" i="1"/>
  <c r="AU57" i="1"/>
  <c r="AS57" i="1"/>
  <c r="M57" i="1"/>
  <c r="L57" i="1"/>
  <c r="G57" i="1"/>
  <c r="F57" i="1"/>
  <c r="AU56" i="1"/>
  <c r="AS56" i="1"/>
  <c r="L56" i="1"/>
  <c r="G56" i="1"/>
  <c r="F56" i="1"/>
  <c r="AU55" i="1"/>
  <c r="AS55" i="1"/>
  <c r="M55" i="1"/>
  <c r="L55" i="1"/>
  <c r="G55" i="1"/>
  <c r="F55" i="1"/>
  <c r="AU54" i="1"/>
  <c r="AS54" i="1"/>
  <c r="M54" i="1"/>
  <c r="L54" i="1"/>
  <c r="G54" i="1"/>
  <c r="F54" i="1"/>
  <c r="AS50" i="1"/>
  <c r="M50" i="1"/>
  <c r="L50" i="1"/>
  <c r="G50" i="1"/>
  <c r="F50" i="1"/>
  <c r="AS43" i="1"/>
  <c r="M43" i="1"/>
  <c r="L43" i="1"/>
  <c r="G43" i="1"/>
  <c r="F43" i="1"/>
  <c r="AS42" i="1"/>
  <c r="M42" i="1"/>
  <c r="L42" i="1"/>
  <c r="G42" i="1"/>
  <c r="F42" i="1"/>
  <c r="AS41" i="1"/>
  <c r="M41" i="1"/>
  <c r="L41" i="1"/>
  <c r="G41" i="1"/>
  <c r="F41" i="1"/>
  <c r="AS40" i="1"/>
  <c r="M40" i="1"/>
  <c r="L40" i="1"/>
  <c r="G40" i="1"/>
  <c r="F40" i="1"/>
  <c r="AS39" i="1"/>
  <c r="M39" i="1"/>
  <c r="L39" i="1"/>
  <c r="G39" i="1"/>
  <c r="F39" i="1"/>
  <c r="AS38" i="1"/>
  <c r="M38" i="1"/>
  <c r="L38" i="1"/>
  <c r="G38" i="1"/>
  <c r="F38" i="1"/>
  <c r="AS37" i="1"/>
  <c r="M37" i="1"/>
  <c r="L37" i="1"/>
  <c r="G37" i="1"/>
  <c r="F37" i="1"/>
  <c r="M31" i="1"/>
  <c r="L31" i="1"/>
  <c r="G31" i="1"/>
  <c r="F31" i="1"/>
  <c r="M24" i="1"/>
  <c r="L24" i="1"/>
  <c r="G24" i="1"/>
  <c r="F24" i="1"/>
  <c r="M17" i="1"/>
  <c r="L17" i="1"/>
  <c r="G17" i="1"/>
  <c r="F17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AU81" i="1"/>
  <c r="AU80" i="1"/>
  <c r="AU79" i="1"/>
  <c r="AU78" i="1"/>
  <c r="AU73" i="1"/>
  <c r="AU61" i="1"/>
  <c r="AU60" i="1"/>
  <c r="AU59" i="1"/>
  <c r="AU58" i="1"/>
  <c r="AU53" i="1"/>
  <c r="AU51" i="1"/>
  <c r="AU32" i="1" s="1"/>
  <c r="AU20" i="1"/>
  <c r="AS81" i="1"/>
  <c r="AS80" i="1"/>
  <c r="AS79" i="1"/>
  <c r="AS78" i="1"/>
  <c r="AS73" i="1"/>
  <c r="AS61" i="1"/>
  <c r="AS60" i="1"/>
  <c r="AS59" i="1"/>
  <c r="AS58" i="1"/>
  <c r="AS53" i="1"/>
  <c r="AS51" i="1"/>
  <c r="AS49" i="1"/>
  <c r="AS48" i="1"/>
  <c r="AS47" i="1"/>
  <c r="AS46" i="1"/>
  <c r="AS45" i="1"/>
  <c r="AS44" i="1"/>
  <c r="AS36" i="1"/>
  <c r="AS35" i="1"/>
  <c r="AS33" i="1"/>
  <c r="M83" i="1"/>
  <c r="M82" i="1" s="1"/>
  <c r="M72" i="1"/>
  <c r="M61" i="1"/>
  <c r="M60" i="1"/>
  <c r="M59" i="1"/>
  <c r="M58" i="1"/>
  <c r="M53" i="1"/>
  <c r="M51" i="1"/>
  <c r="M49" i="1"/>
  <c r="M48" i="1"/>
  <c r="M47" i="1"/>
  <c r="M46" i="1"/>
  <c r="M45" i="1"/>
  <c r="M44" i="1"/>
  <c r="M36" i="1"/>
  <c r="M35" i="1"/>
  <c r="M33" i="1"/>
  <c r="F83" i="1"/>
  <c r="F82" i="1" s="1"/>
  <c r="G83" i="1"/>
  <c r="G82" i="1" s="1"/>
  <c r="L83" i="1"/>
  <c r="L82" i="1" s="1"/>
  <c r="L61" i="1"/>
  <c r="L60" i="1"/>
  <c r="L59" i="1"/>
  <c r="L58" i="1"/>
  <c r="L53" i="1"/>
  <c r="L51" i="1"/>
  <c r="L49" i="1"/>
  <c r="L48" i="1"/>
  <c r="L47" i="1"/>
  <c r="L46" i="1"/>
  <c r="L45" i="1"/>
  <c r="L44" i="1"/>
  <c r="L36" i="1"/>
  <c r="L35" i="1"/>
  <c r="L33" i="1"/>
  <c r="G81" i="1"/>
  <c r="E81" i="1" s="1"/>
  <c r="D81" i="1" s="1"/>
  <c r="G79" i="1"/>
  <c r="E79" i="1" s="1"/>
  <c r="D79" i="1" s="1"/>
  <c r="G61" i="1"/>
  <c r="G60" i="1"/>
  <c r="G59" i="1"/>
  <c r="G58" i="1"/>
  <c r="G53" i="1"/>
  <c r="G51" i="1"/>
  <c r="G49" i="1"/>
  <c r="G48" i="1"/>
  <c r="G47" i="1"/>
  <c r="G46" i="1"/>
  <c r="G45" i="1"/>
  <c r="G44" i="1"/>
  <c r="G36" i="1"/>
  <c r="G35" i="1"/>
  <c r="G33" i="1"/>
  <c r="F61" i="1"/>
  <c r="F60" i="1"/>
  <c r="F59" i="1"/>
  <c r="F58" i="1"/>
  <c r="F53" i="1"/>
  <c r="F51" i="1"/>
  <c r="F49" i="1"/>
  <c r="F48" i="1"/>
  <c r="F47" i="1"/>
  <c r="F46" i="1"/>
  <c r="F44" i="1"/>
  <c r="F36" i="1"/>
  <c r="F35" i="1"/>
  <c r="F33" i="1"/>
  <c r="M30" i="1"/>
  <c r="M29" i="1"/>
  <c r="M28" i="1"/>
  <c r="M27" i="1"/>
  <c r="M26" i="1"/>
  <c r="M25" i="1"/>
  <c r="M23" i="1"/>
  <c r="M22" i="1"/>
  <c r="M21" i="1"/>
  <c r="L30" i="1"/>
  <c r="L29" i="1"/>
  <c r="L28" i="1"/>
  <c r="L27" i="1"/>
  <c r="L26" i="1"/>
  <c r="L25" i="1"/>
  <c r="L23" i="1"/>
  <c r="L22" i="1"/>
  <c r="L21" i="1"/>
  <c r="G30" i="1"/>
  <c r="G29" i="1"/>
  <c r="G28" i="1"/>
  <c r="G27" i="1"/>
  <c r="G26" i="1"/>
  <c r="G25" i="1"/>
  <c r="G23" i="1"/>
  <c r="G22" i="1"/>
  <c r="G21" i="1"/>
  <c r="F30" i="1"/>
  <c r="F29" i="1"/>
  <c r="F28" i="1"/>
  <c r="F27" i="1"/>
  <c r="F26" i="1"/>
  <c r="F25" i="1"/>
  <c r="F23" i="1"/>
  <c r="F22" i="1"/>
  <c r="F21" i="1"/>
  <c r="M19" i="1"/>
  <c r="M18" i="1"/>
  <c r="M16" i="1"/>
  <c r="M15" i="1"/>
  <c r="M14" i="1"/>
  <c r="L19" i="1"/>
  <c r="L18" i="1"/>
  <c r="L16" i="1"/>
  <c r="L15" i="1"/>
  <c r="L14" i="1"/>
  <c r="G19" i="1"/>
  <c r="G18" i="1"/>
  <c r="G16" i="1"/>
  <c r="G15" i="1"/>
  <c r="G14" i="1"/>
  <c r="F19" i="1"/>
  <c r="F18" i="1"/>
  <c r="F16" i="1"/>
  <c r="F15" i="1"/>
  <c r="F14" i="1"/>
  <c r="M9" i="1"/>
  <c r="L9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K32" i="1"/>
  <c r="J32" i="1"/>
  <c r="I32" i="1"/>
  <c r="H32" i="1"/>
  <c r="AT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K72" i="1"/>
  <c r="J72" i="1"/>
  <c r="I72" i="1"/>
  <c r="H72" i="1"/>
  <c r="AT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K52" i="1"/>
  <c r="J52" i="1"/>
  <c r="I52" i="1"/>
  <c r="H52" i="1"/>
  <c r="H8" i="1"/>
  <c r="I8" i="1"/>
  <c r="J8" i="1"/>
  <c r="K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S8" i="1"/>
  <c r="H20" i="1"/>
  <c r="I20" i="1"/>
  <c r="J20" i="1"/>
  <c r="K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S20" i="1"/>
  <c r="AT82" i="1"/>
  <c r="T82" i="1"/>
  <c r="U82" i="1"/>
  <c r="AH82" i="1"/>
  <c r="AA82" i="1"/>
  <c r="R82" i="1"/>
  <c r="AP82" i="1"/>
  <c r="AS82" i="1"/>
  <c r="I82" i="1"/>
  <c r="Y82" i="1"/>
  <c r="AM82" i="1"/>
  <c r="AJ82" i="1"/>
  <c r="AK82" i="1"/>
  <c r="X82" i="1"/>
  <c r="AI82" i="1"/>
  <c r="H82" i="1"/>
  <c r="AG82" i="1"/>
  <c r="K82" i="1"/>
  <c r="N82" i="1"/>
  <c r="P82" i="1"/>
  <c r="AO82" i="1"/>
  <c r="O82" i="1"/>
  <c r="Z82" i="1"/>
  <c r="AD82" i="1"/>
  <c r="Q82" i="1"/>
  <c r="W82" i="1"/>
  <c r="AN82" i="1"/>
  <c r="S82" i="1"/>
  <c r="AE82" i="1"/>
  <c r="AC82" i="1"/>
  <c r="V82" i="1"/>
  <c r="AB82" i="1"/>
  <c r="AF82" i="1"/>
  <c r="J82" i="1"/>
  <c r="AQ82" i="1"/>
  <c r="AL82" i="1"/>
  <c r="AU82" i="1"/>
  <c r="E46" i="8"/>
  <c r="D46" i="8" s="1"/>
  <c r="E9" i="8"/>
  <c r="AT32" i="1" l="1"/>
  <c r="G62" i="1"/>
  <c r="E20" i="8"/>
  <c r="D20" i="8" s="1"/>
  <c r="AR81" i="1"/>
  <c r="E45" i="1"/>
  <c r="AR45" i="1" s="1"/>
  <c r="E57" i="1"/>
  <c r="AR57" i="1" s="1"/>
  <c r="E55" i="1"/>
  <c r="D55" i="1" s="1"/>
  <c r="E44" i="1"/>
  <c r="D44" i="1" s="1"/>
  <c r="AU8" i="1"/>
  <c r="E10" i="8"/>
  <c r="D10" i="8" s="1"/>
  <c r="E11" i="8"/>
  <c r="D11" i="8" s="1"/>
  <c r="E21" i="8"/>
  <c r="AR21" i="8" s="1"/>
  <c r="E64" i="1"/>
  <c r="D64" i="1" s="1"/>
  <c r="E16" i="1"/>
  <c r="AR16" i="1" s="1"/>
  <c r="E23" i="1"/>
  <c r="AR23" i="1" s="1"/>
  <c r="E28" i="1"/>
  <c r="D28" i="1" s="1"/>
  <c r="E54" i="1"/>
  <c r="AR54" i="1" s="1"/>
  <c r="E56" i="1"/>
  <c r="AR56" i="1" s="1"/>
  <c r="L72" i="1"/>
  <c r="E77" i="1"/>
  <c r="D77" i="1" s="1"/>
  <c r="D72" i="1" s="1"/>
  <c r="AL85" i="8"/>
  <c r="D9" i="8"/>
  <c r="N85" i="8"/>
  <c r="R85" i="8"/>
  <c r="Z85" i="8"/>
  <c r="AD85" i="8"/>
  <c r="AH85" i="8"/>
  <c r="AP85" i="8"/>
  <c r="W87" i="8"/>
  <c r="E22" i="8"/>
  <c r="AR22" i="8" s="1"/>
  <c r="E27" i="8"/>
  <c r="D27" i="8" s="1"/>
  <c r="E29" i="8"/>
  <c r="D29" i="8" s="1"/>
  <c r="E35" i="8"/>
  <c r="D35" i="8" s="1"/>
  <c r="E39" i="8"/>
  <c r="D39" i="8" s="1"/>
  <c r="E26" i="8"/>
  <c r="AR26" i="8" s="1"/>
  <c r="E30" i="8"/>
  <c r="D30" i="8" s="1"/>
  <c r="E53" i="8"/>
  <c r="D53" i="8" s="1"/>
  <c r="M51" i="8"/>
  <c r="K85" i="8"/>
  <c r="E50" i="8"/>
  <c r="AR50" i="8" s="1"/>
  <c r="J83" i="8"/>
  <c r="P85" i="8"/>
  <c r="T85" i="8"/>
  <c r="X85" i="8"/>
  <c r="AB85" i="8"/>
  <c r="AF85" i="8"/>
  <c r="AJ85" i="8"/>
  <c r="AN85" i="8"/>
  <c r="Q83" i="8"/>
  <c r="U83" i="8"/>
  <c r="Y83" i="8"/>
  <c r="AC83" i="8"/>
  <c r="AG83" i="8"/>
  <c r="AK83" i="8"/>
  <c r="AA87" i="8"/>
  <c r="Y86" i="1"/>
  <c r="E46" i="1"/>
  <c r="D46" i="1" s="1"/>
  <c r="E31" i="1"/>
  <c r="D31" i="1" s="1"/>
  <c r="R86" i="1"/>
  <c r="E42" i="1"/>
  <c r="D42" i="1" s="1"/>
  <c r="AT88" i="1"/>
  <c r="AC88" i="1"/>
  <c r="U88" i="1"/>
  <c r="K86" i="1"/>
  <c r="AJ86" i="1"/>
  <c r="AB84" i="1"/>
  <c r="X84" i="1"/>
  <c r="T86" i="1"/>
  <c r="P84" i="1"/>
  <c r="J84" i="1"/>
  <c r="E12" i="1"/>
  <c r="D12" i="1" s="1"/>
  <c r="E13" i="1"/>
  <c r="D13" i="1" s="1"/>
  <c r="Q84" i="1"/>
  <c r="AQ84" i="1"/>
  <c r="AM84" i="1"/>
  <c r="AI84" i="1"/>
  <c r="AE84" i="1"/>
  <c r="AA86" i="1"/>
  <c r="W86" i="1"/>
  <c r="S84" i="1"/>
  <c r="O88" i="1"/>
  <c r="I84" i="1"/>
  <c r="L8" i="1"/>
  <c r="E15" i="1"/>
  <c r="E22" i="1"/>
  <c r="D22" i="1" s="1"/>
  <c r="E27" i="1"/>
  <c r="E21" i="1"/>
  <c r="AR21" i="1" s="1"/>
  <c r="E36" i="1"/>
  <c r="D36" i="1" s="1"/>
  <c r="E47" i="1"/>
  <c r="AR47" i="1" s="1"/>
  <c r="F52" i="1"/>
  <c r="E61" i="1"/>
  <c r="AR61" i="1" s="1"/>
  <c r="E48" i="1"/>
  <c r="AR48" i="1" s="1"/>
  <c r="E58" i="1"/>
  <c r="AR58" i="1" s="1"/>
  <c r="L32" i="1"/>
  <c r="L52" i="1"/>
  <c r="D45" i="1"/>
  <c r="AS52" i="1"/>
  <c r="E10" i="1"/>
  <c r="D10" i="1" s="1"/>
  <c r="E11" i="1"/>
  <c r="D11" i="1" s="1"/>
  <c r="E17" i="1"/>
  <c r="D17" i="1" s="1"/>
  <c r="E24" i="1"/>
  <c r="AR24" i="1" s="1"/>
  <c r="E37" i="1"/>
  <c r="D37" i="1" s="1"/>
  <c r="E39" i="1"/>
  <c r="D39" i="1" s="1"/>
  <c r="G32" i="1"/>
  <c r="E41" i="1"/>
  <c r="AR41" i="1" s="1"/>
  <c r="Q85" i="8"/>
  <c r="U85" i="8"/>
  <c r="Y85" i="8"/>
  <c r="AC85" i="8"/>
  <c r="AG85" i="8"/>
  <c r="AK85" i="8"/>
  <c r="AO85" i="8"/>
  <c r="AS31" i="8"/>
  <c r="L51" i="8"/>
  <c r="U87" i="8"/>
  <c r="F62" i="1"/>
  <c r="AS62" i="1"/>
  <c r="X88" i="1"/>
  <c r="AM86" i="1"/>
  <c r="AE86" i="1"/>
  <c r="AA84" i="1"/>
  <c r="S86" i="1"/>
  <c r="O86" i="1"/>
  <c r="I86" i="1"/>
  <c r="AP86" i="1"/>
  <c r="AL84" i="1"/>
  <c r="AH84" i="1"/>
  <c r="H88" i="1"/>
  <c r="AF88" i="1"/>
  <c r="AJ88" i="1"/>
  <c r="AN88" i="1"/>
  <c r="K88" i="1"/>
  <c r="AK84" i="1"/>
  <c r="AO86" i="1"/>
  <c r="I87" i="8"/>
  <c r="O83" i="8"/>
  <c r="S83" i="8"/>
  <c r="W83" i="8"/>
  <c r="AA83" i="8"/>
  <c r="AE83" i="8"/>
  <c r="AI83" i="8"/>
  <c r="AM83" i="8"/>
  <c r="AQ83" i="8"/>
  <c r="E49" i="8"/>
  <c r="AR49" i="8" s="1"/>
  <c r="P86" i="1"/>
  <c r="J86" i="1"/>
  <c r="AG84" i="1"/>
  <c r="F31" i="8"/>
  <c r="F51" i="8"/>
  <c r="X86" i="1"/>
  <c r="E83" i="1"/>
  <c r="D83" i="1" s="1"/>
  <c r="D82" i="1" s="1"/>
  <c r="AQ86" i="1"/>
  <c r="AI88" i="1"/>
  <c r="W84" i="1"/>
  <c r="T87" i="8"/>
  <c r="E29" i="1"/>
  <c r="E33" i="1"/>
  <c r="D33" i="1" s="1"/>
  <c r="E49" i="1"/>
  <c r="AR49" i="1" s="1"/>
  <c r="E59" i="1"/>
  <c r="AR59" i="1" s="1"/>
  <c r="E35" i="1"/>
  <c r="D35" i="1" s="1"/>
  <c r="E51" i="1"/>
  <c r="D21" i="1"/>
  <c r="AR30" i="8"/>
  <c r="E9" i="1"/>
  <c r="G8" i="1"/>
  <c r="AD86" i="1"/>
  <c r="AD88" i="1"/>
  <c r="H87" i="8"/>
  <c r="H83" i="8"/>
  <c r="W88" i="1"/>
  <c r="H85" i="8"/>
  <c r="AM87" i="8"/>
  <c r="AK86" i="1"/>
  <c r="Y88" i="1"/>
  <c r="Q86" i="1"/>
  <c r="E26" i="1"/>
  <c r="M20" i="1"/>
  <c r="M52" i="1"/>
  <c r="E43" i="1"/>
  <c r="I85" i="8"/>
  <c r="O85" i="8"/>
  <c r="S85" i="8"/>
  <c r="W85" i="8"/>
  <c r="AA85" i="8"/>
  <c r="AE85" i="8"/>
  <c r="AI85" i="8"/>
  <c r="AM85" i="8"/>
  <c r="AQ85" i="8"/>
  <c r="F19" i="8"/>
  <c r="E57" i="8"/>
  <c r="AR57" i="8" s="1"/>
  <c r="G8" i="8"/>
  <c r="M31" i="8"/>
  <c r="H84" i="1"/>
  <c r="R84" i="1"/>
  <c r="U86" i="1"/>
  <c r="AC84" i="1"/>
  <c r="AE88" i="1"/>
  <c r="AI86" i="1"/>
  <c r="AL86" i="1"/>
  <c r="P88" i="1"/>
  <c r="AA88" i="1"/>
  <c r="I83" i="8"/>
  <c r="P83" i="8"/>
  <c r="T83" i="8"/>
  <c r="X83" i="8"/>
  <c r="AB83" i="8"/>
  <c r="AF83" i="8"/>
  <c r="AJ83" i="8"/>
  <c r="AN83" i="8"/>
  <c r="D16" i="1"/>
  <c r="F32" i="1"/>
  <c r="AP84" i="1"/>
  <c r="AH88" i="1"/>
  <c r="AH86" i="1"/>
  <c r="Z86" i="1"/>
  <c r="V84" i="1"/>
  <c r="V88" i="1"/>
  <c r="N84" i="1"/>
  <c r="N86" i="1"/>
  <c r="AT84" i="1"/>
  <c r="V87" i="8"/>
  <c r="V85" i="8"/>
  <c r="N88" i="1"/>
  <c r="F8" i="1"/>
  <c r="AO84" i="1"/>
  <c r="AG86" i="1"/>
  <c r="AC86" i="1"/>
  <c r="U84" i="1"/>
  <c r="K84" i="1"/>
  <c r="F20" i="1"/>
  <c r="S88" i="1"/>
  <c r="E53" i="1"/>
  <c r="AN86" i="1"/>
  <c r="AF86" i="1"/>
  <c r="AB88" i="1"/>
  <c r="AB86" i="1"/>
  <c r="T88" i="1"/>
  <c r="T84" i="1"/>
  <c r="E50" i="1"/>
  <c r="AO87" i="8"/>
  <c r="E43" i="8"/>
  <c r="D43" i="8" s="1"/>
  <c r="H86" i="1"/>
  <c r="V86" i="1"/>
  <c r="Z84" i="1"/>
  <c r="Z88" i="1"/>
  <c r="AF84" i="1"/>
  <c r="R88" i="1"/>
  <c r="AO83" i="8"/>
  <c r="M62" i="1"/>
  <c r="AD84" i="1"/>
  <c r="AJ84" i="1"/>
  <c r="AT86" i="1"/>
  <c r="AN84" i="1"/>
  <c r="J85" i="8"/>
  <c r="N83" i="8"/>
  <c r="R83" i="8"/>
  <c r="V83" i="8"/>
  <c r="Z83" i="8"/>
  <c r="AD83" i="8"/>
  <c r="AH83" i="8"/>
  <c r="AL83" i="8"/>
  <c r="AP83" i="8"/>
  <c r="AG88" i="1"/>
  <c r="AK88" i="1"/>
  <c r="M8" i="1"/>
  <c r="E18" i="1"/>
  <c r="E25" i="1"/>
  <c r="AS32" i="1"/>
  <c r="AU52" i="1"/>
  <c r="E40" i="1"/>
  <c r="D40" i="1" s="1"/>
  <c r="E23" i="8"/>
  <c r="AR23" i="8" s="1"/>
  <c r="E36" i="8"/>
  <c r="D36" i="8" s="1"/>
  <c r="E68" i="1"/>
  <c r="D68" i="1" s="1"/>
  <c r="E70" i="1"/>
  <c r="D70" i="1" s="1"/>
  <c r="O84" i="1"/>
  <c r="Y84" i="1"/>
  <c r="Q88" i="1"/>
  <c r="G20" i="1"/>
  <c r="E30" i="1"/>
  <c r="AR30" i="1" s="1"/>
  <c r="E60" i="1"/>
  <c r="D60" i="1" s="1"/>
  <c r="K83" i="8"/>
  <c r="E47" i="8"/>
  <c r="D47" i="8" s="1"/>
  <c r="L62" i="1"/>
  <c r="E65" i="1"/>
  <c r="AR65" i="1" s="1"/>
  <c r="E67" i="1"/>
  <c r="AR67" i="1" s="1"/>
  <c r="E71" i="1"/>
  <c r="AR71" i="1" s="1"/>
  <c r="AU61" i="8"/>
  <c r="AU85" i="8" s="1"/>
  <c r="M61" i="8"/>
  <c r="E24" i="8"/>
  <c r="AR24" i="8" s="1"/>
  <c r="E38" i="8"/>
  <c r="AR38" i="8" s="1"/>
  <c r="E62" i="8"/>
  <c r="AR62" i="8" s="1"/>
  <c r="AJ87" i="8"/>
  <c r="AR20" i="8"/>
  <c r="E32" i="8"/>
  <c r="AR32" i="8" s="1"/>
  <c r="E37" i="8"/>
  <c r="D37" i="8" s="1"/>
  <c r="E41" i="8"/>
  <c r="D41" i="8" s="1"/>
  <c r="E48" i="8"/>
  <c r="D48" i="8" s="1"/>
  <c r="E54" i="8"/>
  <c r="D54" i="8" s="1"/>
  <c r="E60" i="8"/>
  <c r="D60" i="8" s="1"/>
  <c r="E82" i="8"/>
  <c r="D82" i="8" s="1"/>
  <c r="D81" i="8" s="1"/>
  <c r="E25" i="8"/>
  <c r="AR25" i="8" s="1"/>
  <c r="E52" i="8"/>
  <c r="AR52" i="8" s="1"/>
  <c r="E58" i="8"/>
  <c r="AR58" i="8" s="1"/>
  <c r="O87" i="8"/>
  <c r="S87" i="8"/>
  <c r="AQ87" i="8"/>
  <c r="E68" i="8"/>
  <c r="D68" i="8" s="1"/>
  <c r="Y87" i="8"/>
  <c r="AC87" i="8"/>
  <c r="AD87" i="8"/>
  <c r="E14" i="8"/>
  <c r="D14" i="8" s="1"/>
  <c r="E65" i="8"/>
  <c r="AR65" i="8" s="1"/>
  <c r="E70" i="8"/>
  <c r="AR70" i="8" s="1"/>
  <c r="K87" i="8"/>
  <c r="P87" i="8"/>
  <c r="AF87" i="8"/>
  <c r="M71" i="8"/>
  <c r="E64" i="8"/>
  <c r="D64" i="8" s="1"/>
  <c r="E17" i="8"/>
  <c r="G61" i="8"/>
  <c r="E63" i="8"/>
  <c r="D63" i="8" s="1"/>
  <c r="E66" i="8"/>
  <c r="D66" i="8" s="1"/>
  <c r="AU51" i="8"/>
  <c r="AU83" i="8" s="1"/>
  <c r="AR9" i="8"/>
  <c r="E15" i="8"/>
  <c r="E28" i="8"/>
  <c r="AR28" i="8" s="1"/>
  <c r="E56" i="8"/>
  <c r="AR56" i="8" s="1"/>
  <c r="AS71" i="8"/>
  <c r="AS61" i="8"/>
  <c r="L61" i="8"/>
  <c r="E69" i="8"/>
  <c r="AR69" i="8" s="1"/>
  <c r="E67" i="8"/>
  <c r="D67" i="8" s="1"/>
  <c r="AR11" i="8"/>
  <c r="D57" i="8"/>
  <c r="E12" i="8"/>
  <c r="D12" i="8" s="1"/>
  <c r="AS51" i="8"/>
  <c r="E59" i="8"/>
  <c r="D59" i="8" s="1"/>
  <c r="G31" i="8"/>
  <c r="G51" i="8"/>
  <c r="AG87" i="8"/>
  <c r="F81" i="8"/>
  <c r="E44" i="8"/>
  <c r="D44" i="8" s="1"/>
  <c r="L31" i="8"/>
  <c r="M19" i="8"/>
  <c r="AR80" i="8"/>
  <c r="F61" i="8"/>
  <c r="AR46" i="8"/>
  <c r="AB87" i="8"/>
  <c r="AI87" i="8"/>
  <c r="D26" i="8"/>
  <c r="Z87" i="8"/>
  <c r="J87" i="8"/>
  <c r="AT31" i="8"/>
  <c r="AT83" i="8" s="1"/>
  <c r="E55" i="8"/>
  <c r="E16" i="8"/>
  <c r="AR16" i="8" s="1"/>
  <c r="E34" i="8"/>
  <c r="D34" i="8" s="1"/>
  <c r="E42" i="8"/>
  <c r="D42" i="8" s="1"/>
  <c r="AK87" i="8"/>
  <c r="F8" i="8"/>
  <c r="AR27" i="8"/>
  <c r="D21" i="8"/>
  <c r="X87" i="8"/>
  <c r="AE87" i="8"/>
  <c r="AH87" i="8"/>
  <c r="AN87" i="8"/>
  <c r="AP87" i="8"/>
  <c r="E13" i="8"/>
  <c r="AR13" i="8" s="1"/>
  <c r="E18" i="8"/>
  <c r="E40" i="8"/>
  <c r="D40" i="8" s="1"/>
  <c r="E45" i="8"/>
  <c r="D45" i="8" s="1"/>
  <c r="G19" i="8"/>
  <c r="L8" i="8"/>
  <c r="L19" i="8"/>
  <c r="M8" i="8"/>
  <c r="F71" i="8"/>
  <c r="AR35" i="8"/>
  <c r="D50" i="8"/>
  <c r="Q87" i="8"/>
  <c r="G71" i="8"/>
  <c r="L71" i="8"/>
  <c r="N87" i="8"/>
  <c r="R87" i="8"/>
  <c r="AL87" i="8"/>
  <c r="AU71" i="8"/>
  <c r="AR36" i="1"/>
  <c r="J88" i="1"/>
  <c r="E14" i="1"/>
  <c r="D14" i="1" s="1"/>
  <c r="E19" i="1"/>
  <c r="AR19" i="1" s="1"/>
  <c r="E38" i="1"/>
  <c r="D38" i="1" s="1"/>
  <c r="E66" i="1"/>
  <c r="AR66" i="1" s="1"/>
  <c r="AO88" i="1"/>
  <c r="L20" i="1"/>
  <c r="G52" i="1"/>
  <c r="M32" i="1"/>
  <c r="E69" i="1"/>
  <c r="AR69" i="1" s="1"/>
  <c r="AL88" i="1"/>
  <c r="AR55" i="1"/>
  <c r="AQ88" i="1"/>
  <c r="AM88" i="1"/>
  <c r="E63" i="1"/>
  <c r="AU62" i="1"/>
  <c r="AS72" i="1"/>
  <c r="AU72" i="1"/>
  <c r="AP88" i="1"/>
  <c r="D47" i="1"/>
  <c r="D24" i="1"/>
  <c r="AR37" i="1"/>
  <c r="D43" i="1"/>
  <c r="AR43" i="1"/>
  <c r="E72" i="1"/>
  <c r="D65" i="1"/>
  <c r="D23" i="1"/>
  <c r="I88" i="1"/>
  <c r="AR12" i="1"/>
  <c r="D56" i="1"/>
  <c r="AR64" i="1"/>
  <c r="AR73" i="8"/>
  <c r="AR77" i="8"/>
  <c r="D67" i="1" l="1"/>
  <c r="AR35" i="1"/>
  <c r="R87" i="1"/>
  <c r="AR44" i="1"/>
  <c r="AR29" i="8"/>
  <c r="AR48" i="8"/>
  <c r="AR10" i="8"/>
  <c r="AS86" i="1"/>
  <c r="AR31" i="1"/>
  <c r="M87" i="8"/>
  <c r="M83" i="8"/>
  <c r="AR33" i="1"/>
  <c r="L86" i="1"/>
  <c r="AR43" i="8"/>
  <c r="AS87" i="8"/>
  <c r="AS85" i="8"/>
  <c r="AR77" i="1"/>
  <c r="AU88" i="1"/>
  <c r="D27" i="1"/>
  <c r="AR27" i="1"/>
  <c r="AS88" i="1"/>
  <c r="D69" i="1"/>
  <c r="E52" i="1"/>
  <c r="D57" i="1"/>
  <c r="AU84" i="1"/>
  <c r="AU86" i="1"/>
  <c r="V89" i="1"/>
  <c r="AL85" i="1"/>
  <c r="AR39" i="1"/>
  <c r="D23" i="8"/>
  <c r="AR53" i="8"/>
  <c r="AR46" i="1"/>
  <c r="D58" i="1"/>
  <c r="D61" i="1"/>
  <c r="R86" i="8"/>
  <c r="D54" i="1"/>
  <c r="D22" i="8"/>
  <c r="AR47" i="8"/>
  <c r="D49" i="8"/>
  <c r="AR36" i="8"/>
  <c r="AR39" i="8"/>
  <c r="V86" i="8"/>
  <c r="AH86" i="8"/>
  <c r="AL86" i="8"/>
  <c r="D62" i="8"/>
  <c r="N84" i="8"/>
  <c r="AH84" i="8"/>
  <c r="R84" i="8"/>
  <c r="Z86" i="8"/>
  <c r="AD86" i="8"/>
  <c r="N86" i="8"/>
  <c r="AR68" i="1"/>
  <c r="AR60" i="1"/>
  <c r="AD85" i="1"/>
  <c r="D30" i="1"/>
  <c r="N89" i="1"/>
  <c r="AR22" i="1"/>
  <c r="L84" i="1"/>
  <c r="D59" i="1"/>
  <c r="N87" i="1"/>
  <c r="F88" i="1"/>
  <c r="AR83" i="1"/>
  <c r="AR82" i="1" s="1"/>
  <c r="AD87" i="1"/>
  <c r="AR17" i="1"/>
  <c r="V85" i="1"/>
  <c r="AR11" i="1"/>
  <c r="D48" i="1"/>
  <c r="E82" i="1"/>
  <c r="D71" i="1"/>
  <c r="AR70" i="1"/>
  <c r="N85" i="1"/>
  <c r="E20" i="1"/>
  <c r="AH85" i="1"/>
  <c r="V87" i="1"/>
  <c r="R85" i="1"/>
  <c r="AL87" i="1"/>
  <c r="Z87" i="1"/>
  <c r="AR13" i="1"/>
  <c r="L88" i="1"/>
  <c r="AR10" i="1"/>
  <c r="AR42" i="1"/>
  <c r="Z89" i="1"/>
  <c r="M88" i="1"/>
  <c r="AH87" i="1"/>
  <c r="AD89" i="1"/>
  <c r="AR51" i="1"/>
  <c r="D51" i="1"/>
  <c r="D66" i="1"/>
  <c r="AR25" i="1"/>
  <c r="E62" i="1"/>
  <c r="AL89" i="1"/>
  <c r="AR44" i="8"/>
  <c r="AR12" i="8"/>
  <c r="D24" i="8"/>
  <c r="AT85" i="8"/>
  <c r="E8" i="1"/>
  <c r="D41" i="1"/>
  <c r="D32" i="1" s="1"/>
  <c r="AR29" i="1"/>
  <c r="D29" i="1"/>
  <c r="D49" i="1"/>
  <c r="D28" i="8"/>
  <c r="D15" i="1"/>
  <c r="AR15" i="1"/>
  <c r="D25" i="1"/>
  <c r="D19" i="1"/>
  <c r="AR64" i="8"/>
  <c r="AS83" i="8"/>
  <c r="AS84" i="1"/>
  <c r="Z85" i="1"/>
  <c r="M85" i="8"/>
  <c r="D58" i="8"/>
  <c r="M84" i="1"/>
  <c r="M86" i="1"/>
  <c r="D50" i="1"/>
  <c r="AR50" i="1"/>
  <c r="D53" i="1"/>
  <c r="AR53" i="1"/>
  <c r="AR52" i="1" s="1"/>
  <c r="AR26" i="1"/>
  <c r="D26" i="1"/>
  <c r="R89" i="1"/>
  <c r="G86" i="1"/>
  <c r="G84" i="1"/>
  <c r="AR38" i="1"/>
  <c r="AR40" i="1"/>
  <c r="G88" i="1"/>
  <c r="G85" i="8"/>
  <c r="G87" i="8"/>
  <c r="G83" i="8"/>
  <c r="D9" i="1"/>
  <c r="AR9" i="1"/>
  <c r="F83" i="8"/>
  <c r="F87" i="8"/>
  <c r="F85" i="8"/>
  <c r="AR63" i="1"/>
  <c r="E32" i="1"/>
  <c r="AR18" i="1"/>
  <c r="D18" i="1"/>
  <c r="L85" i="8"/>
  <c r="L83" i="8"/>
  <c r="L87" i="8"/>
  <c r="F86" i="1"/>
  <c r="F84" i="1"/>
  <c r="AL84" i="8"/>
  <c r="V84" i="8"/>
  <c r="D17" i="8"/>
  <c r="Z84" i="8"/>
  <c r="AD84" i="8"/>
  <c r="AR41" i="8"/>
  <c r="AR15" i="8"/>
  <c r="E81" i="8"/>
  <c r="AR37" i="8"/>
  <c r="D52" i="8"/>
  <c r="D56" i="8"/>
  <c r="AR82" i="8"/>
  <c r="AR81" i="8" s="1"/>
  <c r="D38" i="8"/>
  <c r="AT87" i="8"/>
  <c r="AR63" i="8"/>
  <c r="D65" i="8"/>
  <c r="AR34" i="8"/>
  <c r="AR54" i="8"/>
  <c r="Z88" i="8"/>
  <c r="AR45" i="8"/>
  <c r="D25" i="8"/>
  <c r="AR60" i="8"/>
  <c r="AR59" i="8"/>
  <c r="D32" i="8"/>
  <c r="AU87" i="8"/>
  <c r="D18" i="8"/>
  <c r="AR42" i="8"/>
  <c r="D16" i="8"/>
  <c r="D15" i="8"/>
  <c r="D69" i="8"/>
  <c r="D70" i="8"/>
  <c r="V88" i="8"/>
  <c r="AR78" i="8"/>
  <c r="AH88" i="8"/>
  <c r="R88" i="8"/>
  <c r="E51" i="8"/>
  <c r="AR66" i="8"/>
  <c r="AR17" i="8"/>
  <c r="AR55" i="8"/>
  <c r="AR14" i="8"/>
  <c r="N88" i="8"/>
  <c r="E19" i="8"/>
  <c r="AR68" i="8"/>
  <c r="AR67" i="8"/>
  <c r="AL88" i="8"/>
  <c r="AD88" i="8"/>
  <c r="D55" i="8"/>
  <c r="AR18" i="8"/>
  <c r="D13" i="8"/>
  <c r="AR19" i="8"/>
  <c r="E61" i="8"/>
  <c r="AR76" i="8"/>
  <c r="AR40" i="8"/>
  <c r="E71" i="8"/>
  <c r="E31" i="8"/>
  <c r="E8" i="8"/>
  <c r="D63" i="1"/>
  <c r="AH89" i="1"/>
  <c r="AR72" i="1"/>
  <c r="D71" i="8"/>
  <c r="D62" i="1" l="1"/>
  <c r="D20" i="1"/>
  <c r="AR32" i="1"/>
  <c r="E88" i="1"/>
  <c r="E86" i="1"/>
  <c r="D52" i="1"/>
  <c r="AR20" i="1"/>
  <c r="AR62" i="1"/>
  <c r="D8" i="1"/>
  <c r="D19" i="8"/>
  <c r="AR8" i="1"/>
  <c r="E83" i="8"/>
  <c r="E85" i="8"/>
  <c r="E84" i="1"/>
  <c r="D31" i="8"/>
  <c r="AR51" i="8"/>
  <c r="D51" i="8"/>
  <c r="D61" i="8"/>
  <c r="AR31" i="8"/>
  <c r="D8" i="8"/>
  <c r="AR61" i="8"/>
  <c r="AR8" i="8"/>
  <c r="E87" i="8"/>
  <c r="D84" i="1" l="1"/>
  <c r="D86" i="1"/>
  <c r="AR88" i="1"/>
  <c r="D88" i="1"/>
  <c r="AR84" i="1"/>
  <c r="AR86" i="1"/>
  <c r="D83" i="8"/>
  <c r="D85" i="8"/>
  <c r="AR85" i="8"/>
  <c r="AR83" i="8"/>
  <c r="D87" i="8"/>
  <c r="AR87" i="8"/>
</calcChain>
</file>

<file path=xl/sharedStrings.xml><?xml version="1.0" encoding="utf-8"?>
<sst xmlns="http://schemas.openxmlformats.org/spreadsheetml/2006/main" count="571" uniqueCount="213">
  <si>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</si>
  <si>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</si>
  <si>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</si>
  <si>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</si>
  <si>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</si>
  <si>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</si>
  <si>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</si>
  <si>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</si>
  <si>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</si>
  <si>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</si>
  <si>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</si>
  <si>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</si>
  <si>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</si>
  <si>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</si>
  <si>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</si>
  <si>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</si>
  <si>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</si>
  <si>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</si>
  <si>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</si>
  <si>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</si>
  <si>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</si>
  <si>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</si>
  <si>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</si>
  <si>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</si>
  <si>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</si>
  <si>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</si>
  <si>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</si>
  <si>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</si>
  <si>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</si>
  <si>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</si>
  <si>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</si>
  <si>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</si>
  <si>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</si>
  <si>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</si>
  <si>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</si>
  <si>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</si>
  <si>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</si>
  <si>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</si>
  <si>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</si>
  <si>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</si>
  <si>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</si>
  <si>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</si>
  <si>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</si>
  <si>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</si>
  <si>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</si>
  <si>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</si>
  <si>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</si>
  <si>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</si>
  <si>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</si>
  <si>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</si>
  <si>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</si>
  <si>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</si>
  <si>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</si>
  <si>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humanist.-społecz.</t>
  </si>
  <si>
    <t xml:space="preserve">zajęcia związane
z praktycznym przygotowaniem zawodowym
</t>
  </si>
  <si>
    <t>PRAKTYKI</t>
  </si>
  <si>
    <t>Zo/1</t>
  </si>
  <si>
    <t>Metody i techniki studiowania</t>
  </si>
  <si>
    <t>Zo/1,2</t>
  </si>
  <si>
    <t>Technologia informacyjna</t>
  </si>
  <si>
    <t>Zo/2</t>
  </si>
  <si>
    <t>Ekologia i ochrona środowiska człowieka</t>
  </si>
  <si>
    <t>Zo/1,2,3,4</t>
  </si>
  <si>
    <t>Wychowanie fizyczne*</t>
  </si>
  <si>
    <t>Podstawy organizacji i higieny pracy</t>
  </si>
  <si>
    <t>E/2</t>
  </si>
  <si>
    <t>Metodologia pracy dyplomowej</t>
  </si>
  <si>
    <t>Zo/5</t>
  </si>
  <si>
    <t>Socjologia zdrowia publicznego</t>
  </si>
  <si>
    <t>Metodologia nauczania dietetyki</t>
  </si>
  <si>
    <t>Język obcy*</t>
  </si>
  <si>
    <t>8.</t>
  </si>
  <si>
    <t>9.</t>
  </si>
  <si>
    <t>10.</t>
  </si>
  <si>
    <t>11.</t>
  </si>
  <si>
    <t xml:space="preserve">Anatomia człowieka  </t>
  </si>
  <si>
    <t>Fizjologia człowieka</t>
  </si>
  <si>
    <t>Kwalifikowana pierwsza pomoc medyczna</t>
  </si>
  <si>
    <t>Chemia żywności</t>
  </si>
  <si>
    <t xml:space="preserve">Mikrobiologia żywności </t>
  </si>
  <si>
    <t>E/3</t>
  </si>
  <si>
    <t>Zo/3,4</t>
  </si>
  <si>
    <t>Parazytologia</t>
  </si>
  <si>
    <t>Zo/3</t>
  </si>
  <si>
    <t>Psychologia żywienia</t>
  </si>
  <si>
    <t>Alergie i nietolerancje pokarmowe</t>
  </si>
  <si>
    <t>Genetyka człowieka</t>
  </si>
  <si>
    <t>Biochemia ogólna i żywienia człowieka</t>
  </si>
  <si>
    <t>12.</t>
  </si>
  <si>
    <t>13.</t>
  </si>
  <si>
    <t>14.</t>
  </si>
  <si>
    <t>15.</t>
  </si>
  <si>
    <t>16.</t>
  </si>
  <si>
    <t>17.</t>
  </si>
  <si>
    <t xml:space="preserve">Technologia żywności  </t>
  </si>
  <si>
    <t>Podstawy dietetyki</t>
  </si>
  <si>
    <t xml:space="preserve">Żywienie człowieka  </t>
  </si>
  <si>
    <t>E/4</t>
  </si>
  <si>
    <t>Dietetyka pediatryczna</t>
  </si>
  <si>
    <t>Kliniczny zarys chorób</t>
  </si>
  <si>
    <t>Żywienie kliniczne</t>
  </si>
  <si>
    <t>Farmakologia i farmakoterapia żywienia z oceną interakcji leków z żywnością</t>
  </si>
  <si>
    <t>Zo/4</t>
  </si>
  <si>
    <t>Analiza i ocena jakości żywności</t>
  </si>
  <si>
    <t xml:space="preserve">Higiena, toksykologia i bezpieczeństwo żywności  </t>
  </si>
  <si>
    <t>Technologia potraw</t>
  </si>
  <si>
    <t>Podstawy prawne i ekonomiczne w ochronie zdrowia</t>
  </si>
  <si>
    <t>Towaroznawstwo żywności</t>
  </si>
  <si>
    <t>Zo/6</t>
  </si>
  <si>
    <t>Projektowanie diet</t>
  </si>
  <si>
    <t>Diagnostyka laboratoryjna</t>
  </si>
  <si>
    <t>Prawna ochrona konsumenta z oceną jakości żywienia</t>
  </si>
  <si>
    <t>Zo/5,6</t>
  </si>
  <si>
    <t>Podstawy żywienia zbiorowego</t>
  </si>
  <si>
    <t>18.</t>
  </si>
  <si>
    <t>MODUŁ KSZTAŁCENIA SPECJALNOŚCIOWEGO* - Poradnictwo dietetyczne</t>
  </si>
  <si>
    <t>D1.</t>
  </si>
  <si>
    <t>D2.</t>
  </si>
  <si>
    <t>E.</t>
  </si>
  <si>
    <t>MODUŁ KSZTAŁCENIA SPECJALNOŚCIOWEGO* - Żywienie w sporcie i odnowie biologicznej</t>
  </si>
  <si>
    <t>Choroby dietozależne</t>
  </si>
  <si>
    <t>Poradnictwo dietetyczne</t>
  </si>
  <si>
    <t>Żywienie kobiet ciężarnych, karmiących i niemowląt</t>
  </si>
  <si>
    <t>Dietetyka gerontologiczna</t>
  </si>
  <si>
    <t>Poradnictwo dietetyczne w sporcie</t>
  </si>
  <si>
    <t>Żywność funkcjonalna i dietetyczna z elementami nutrigenomiki</t>
  </si>
  <si>
    <t>Suplementacja w żywieniu człowieka chorego</t>
  </si>
  <si>
    <t>Dozwolone i niedozwolone środki ergogeniczne w sporcie i odnowie biologicznej</t>
  </si>
  <si>
    <t>Medycyna sportowa</t>
  </si>
  <si>
    <t>Teoria sportu</t>
  </si>
  <si>
    <t>Żywienie w sporcie i odnowie biologicznej</t>
  </si>
  <si>
    <t>Fizjologia wysiłku fizycznego</t>
  </si>
  <si>
    <t>Psychologia sportu</t>
  </si>
  <si>
    <t>Praktyki zawodowe</t>
  </si>
  <si>
    <t>Zo/2,4,6</t>
  </si>
  <si>
    <t>Zal/1,2</t>
  </si>
  <si>
    <t>Fitoterapia w dietetyce</t>
  </si>
  <si>
    <t>Seminarium dyplomowe*</t>
  </si>
  <si>
    <t>Podstawy edukacji żywieniowej z elementami zdrowia publicznego</t>
  </si>
  <si>
    <t>Podstawy gastrologii</t>
  </si>
  <si>
    <t>Chemia medyczna z elementami chemii ogólnej</t>
  </si>
  <si>
    <r>
      <t xml:space="preserve">Dietetyka - studia niestacjonarne I stopnia </t>
    </r>
    <r>
      <rPr>
        <b/>
        <sz val="28"/>
        <rFont val="Verdana"/>
        <family val="2"/>
        <charset val="238"/>
      </rPr>
      <t>/ cykl kształcenia 2018-2021</t>
    </r>
  </si>
  <si>
    <r>
      <t xml:space="preserve">Dietetyka - studia stacjonarne I stopnia </t>
    </r>
    <r>
      <rPr>
        <b/>
        <sz val="28"/>
        <rFont val="Verdana"/>
        <family val="2"/>
        <charset val="238"/>
      </rPr>
      <t>/ cykl kształcenia 2018-2021</t>
    </r>
  </si>
  <si>
    <t>MODUŁ KSZTAŁCENIA SPECJALNOŚCIOWEGO* - Psychodietetyka</t>
  </si>
  <si>
    <t>Komunikacja personalna</t>
  </si>
  <si>
    <t>Psychologiczne aspekty nadwagi, otyłości i odchudzania się</t>
  </si>
  <si>
    <t>Zaburzenia odzywiania- ogólna charakterystyka i dietoterapia</t>
  </si>
  <si>
    <t>Metodologia prowadzenia zajęć grupowych w obszarze dietetyki</t>
  </si>
  <si>
    <t>Elementy dialogu motywujacego w dietetyce</t>
  </si>
  <si>
    <t>Coaching dietetyczny</t>
  </si>
  <si>
    <t>Psychologia aktywności fizycznej</t>
  </si>
  <si>
    <t>Tworzenie programów profilaktycznych</t>
  </si>
  <si>
    <t>D3.</t>
  </si>
  <si>
    <t>MODUŁ KSZTAŁCENIA SPECJALNOŚCIOWEGO* -Psychodietetyka</t>
  </si>
  <si>
    <t>19.</t>
  </si>
  <si>
    <t>E/1</t>
  </si>
  <si>
    <t>Liczba egzaminów</t>
  </si>
  <si>
    <t>Suma dla specjalności: Poradnictwo dietetyczne</t>
  </si>
  <si>
    <t>Suma dla specjalności: Żywienie w sporcie i odnowie biologicznej</t>
  </si>
  <si>
    <t>Suma dla specjalności: Psychodietetyka</t>
  </si>
  <si>
    <t>E/5</t>
  </si>
  <si>
    <t>E/6</t>
  </si>
  <si>
    <t>Zo/5;E/6</t>
  </si>
  <si>
    <t>English language in dietetics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</si>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</sst>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8"/>
      <name val="Verdana"/>
      <family val="2"/>
      <charset val="238"/>
    </font>
    <font>
      <sz val="20"/>
      <name val="Verdana"/>
      <family val="2"/>
      <charset val="238"/>
    </font>
    <font>
      <b/>
      <sz val="18"/>
      <name val="Verdana"/>
      <family val="2"/>
    </font>
    <font>
      <sz val="18"/>
      <name val="Verdana"/>
      <family val="2"/>
    </font>
    <font>
      <sz val="20"/>
      <name val="Arial CE"/>
      <charset val="238"/>
    </font>
    <font>
      <sz val="14"/>
      <name val="Verdana"/>
      <family val="2"/>
    </font>
    <font>
      <sz val="14"/>
      <name val="Verdana"/>
      <family val="2"/>
      <charset val="238"/>
    </font>
    <font>
      <sz val="14"/>
      <name val="Arial CE"/>
      <charset val="238"/>
    </font>
    <font>
      <sz val="18"/>
      <name val="Verdana"/>
      <family val="2"/>
      <charset val="238"/>
    </font>
    <font>
      <b/>
      <sz val="20"/>
      <name val="Verdana"/>
      <family val="2"/>
      <charset val="238"/>
    </font>
    <font>
      <b/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3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3" fontId="14" fillId="4" borderId="3" xfId="0" applyNumberFormat="1" applyFont="1" applyFill="1" applyBorder="1" applyAlignment="1" applyProtection="1">
      <alignment horizontal="center" vertical="center"/>
      <protection locked="0"/>
    </xf>
    <xf numFmtId="3" fontId="14" fillId="4" borderId="1" xfId="0" applyNumberFormat="1" applyFont="1" applyFill="1" applyBorder="1" applyAlignment="1" applyProtection="1">
      <alignment horizontal="center" vertical="center"/>
      <protection locked="0"/>
    </xf>
    <xf numFmtId="3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 applyProtection="1">
      <alignment horizontal="center" vertical="center"/>
      <protection locked="0"/>
    </xf>
    <xf numFmtId="3" fontId="16" fillId="4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justify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3" fontId="22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6" borderId="0" xfId="0" applyFont="1" applyFill="1" applyBorder="1"/>
    <xf numFmtId="3" fontId="15" fillId="6" borderId="14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>
      <alignment horizontal="center" vertical="center"/>
    </xf>
    <xf numFmtId="0" fontId="2" fillId="6" borderId="16" xfId="0" applyFont="1" applyFill="1" applyBorder="1"/>
    <xf numFmtId="3" fontId="16" fillId="2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15" fillId="7" borderId="16" xfId="0" applyFont="1" applyFill="1" applyBorder="1" applyAlignment="1">
      <alignment horizontal="center" vertical="center"/>
    </xf>
    <xf numFmtId="3" fontId="15" fillId="7" borderId="5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vertical="center"/>
    </xf>
    <xf numFmtId="3" fontId="15" fillId="7" borderId="7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center" vertical="center"/>
    </xf>
    <xf numFmtId="3" fontId="23" fillId="3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 textRotation="90"/>
    </xf>
    <xf numFmtId="0" fontId="17" fillId="0" borderId="3" xfId="0" applyFont="1" applyBorder="1"/>
    <xf numFmtId="0" fontId="11" fillId="2" borderId="2" xfId="0" applyFont="1" applyFill="1" applyBorder="1" applyAlignment="1">
      <alignment horizontal="left" vertical="center" textRotation="90" wrapText="1"/>
    </xf>
    <xf numFmtId="0" fontId="11" fillId="2" borderId="3" xfId="0" applyFont="1" applyFill="1" applyBorder="1" applyAlignment="1">
      <alignment horizontal="left" vertical="center" textRotation="90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23" fillId="6" borderId="2" xfId="0" applyNumberFormat="1" applyFont="1" applyFill="1" applyBorder="1" applyAlignment="1">
      <alignment horizontal="center" vertical="center"/>
    </xf>
    <xf numFmtId="3" fontId="23" fillId="6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textRotation="90"/>
    </xf>
    <xf numFmtId="0" fontId="20" fillId="0" borderId="3" xfId="0" applyFont="1" applyBorder="1"/>
    <xf numFmtId="0" fontId="18" fillId="2" borderId="3" xfId="0" applyFont="1" applyFill="1" applyBorder="1" applyAlignment="1">
      <alignment horizontal="center" vertical="center" textRotation="90"/>
    </xf>
    <xf numFmtId="0" fontId="19" fillId="2" borderId="2" xfId="0" applyFont="1" applyFill="1" applyBorder="1" applyAlignment="1">
      <alignment horizontal="left" vertical="center" textRotation="90" wrapText="1"/>
    </xf>
    <xf numFmtId="0" fontId="19" fillId="2" borderId="3" xfId="0" applyFont="1" applyFill="1" applyBorder="1" applyAlignment="1">
      <alignment horizontal="left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CFFCC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32"/>
  <sheetViews>
    <sheetView showGridLines="0" view="pageBreakPreview" zoomScale="40" zoomScaleNormal="40" zoomScaleSheetLayoutView="40" workbookViewId="0">
      <pane ySplit="7" topLeftCell="A47" activePane="bottomLeft" state="frozen"/>
      <selection pane="bottomLeft" activeCell="H35" sqref="H35"/>
    </sheetView>
  </sheetViews>
  <sheetFormatPr defaultColWidth="8.85546875" defaultRowHeight="35.25" x14ac:dyDescent="0.5"/>
  <cols>
    <col min="1" max="1" width="12.42578125" style="13" customWidth="1"/>
    <col min="2" max="2" width="129.42578125" style="2" customWidth="1"/>
    <col min="3" max="3" width="22" style="25" customWidth="1"/>
    <col min="4" max="4" width="15.7109375" style="2" customWidth="1"/>
    <col min="5" max="5" width="16.42578125" style="2" customWidth="1"/>
    <col min="6" max="6" width="13.42578125" style="2" customWidth="1"/>
    <col min="7" max="7" width="16" style="2" customWidth="1"/>
    <col min="8" max="8" width="13.140625" style="2" customWidth="1"/>
    <col min="9" max="10" width="11.5703125" style="2" customWidth="1"/>
    <col min="11" max="11" width="10" style="2" customWidth="1"/>
    <col min="12" max="12" width="13.140625" style="2" customWidth="1"/>
    <col min="13" max="13" width="13.7109375" style="2" customWidth="1"/>
    <col min="14" max="37" width="11.5703125" style="12" customWidth="1"/>
    <col min="38" max="43" width="9.7109375" style="13" customWidth="1"/>
    <col min="44" max="44" width="10.5703125" style="20" customWidth="1"/>
    <col min="45" max="45" width="11.28515625" style="20" customWidth="1"/>
    <col min="46" max="46" width="9.7109375" style="20" customWidth="1"/>
    <col min="47" max="47" width="9.7109375" style="16" customWidth="1"/>
    <col min="48" max="16384" width="8.85546875" style="16"/>
  </cols>
  <sheetData>
    <row r="1" spans="1:47" s="6" customFormat="1" ht="51.75" customHeight="1" x14ac:dyDescent="0.2">
      <c r="A1" s="163" t="s">
        <v>142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21.75" customHeight="1" x14ac:dyDescent="0.2">
      <c r="A2" s="70" t="s">
        <v>35</v>
      </c>
      <c r="B2" s="7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6" hidden="1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">
      <c r="A4" s="125" t="s">
        <v>11</v>
      </c>
      <c r="B4" s="125" t="s">
        <v>12</v>
      </c>
      <c r="C4" s="164" t="s">
        <v>31</v>
      </c>
      <c r="D4" s="125" t="s">
        <v>37</v>
      </c>
      <c r="E4" s="125"/>
      <c r="F4" s="125"/>
      <c r="G4" s="125"/>
      <c r="H4" s="125"/>
      <c r="I4" s="125"/>
      <c r="J4" s="125"/>
      <c r="K4" s="125"/>
      <c r="L4" s="125"/>
      <c r="M4" s="125"/>
      <c r="N4" s="125" t="s">
        <v>38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49" t="s">
        <v>44</v>
      </c>
      <c r="AM4" s="150"/>
      <c r="AN4" s="150"/>
      <c r="AO4" s="150"/>
      <c r="AP4" s="150"/>
      <c r="AQ4" s="150"/>
      <c r="AR4" s="150"/>
      <c r="AS4" s="150"/>
      <c r="AT4" s="150"/>
      <c r="AU4" s="151"/>
    </row>
    <row r="5" spans="1:47" s="7" customFormat="1" ht="53.25" customHeight="1" x14ac:dyDescent="0.2">
      <c r="A5" s="125"/>
      <c r="B5" s="125"/>
      <c r="C5" s="164"/>
      <c r="D5" s="164" t="s">
        <v>47</v>
      </c>
      <c r="E5" s="169" t="s">
        <v>48</v>
      </c>
      <c r="F5" s="172" t="s">
        <v>42</v>
      </c>
      <c r="G5" s="169" t="s">
        <v>50</v>
      </c>
      <c r="H5" s="166" t="s">
        <v>32</v>
      </c>
      <c r="I5" s="166" t="s">
        <v>33</v>
      </c>
      <c r="J5" s="166" t="s">
        <v>52</v>
      </c>
      <c r="K5" s="166" t="s">
        <v>34</v>
      </c>
      <c r="L5" s="169" t="s">
        <v>51</v>
      </c>
      <c r="M5" s="164" t="s">
        <v>49</v>
      </c>
      <c r="N5" s="125" t="s">
        <v>3</v>
      </c>
      <c r="O5" s="125"/>
      <c r="P5" s="125"/>
      <c r="Q5" s="125"/>
      <c r="R5" s="125"/>
      <c r="S5" s="125"/>
      <c r="T5" s="125"/>
      <c r="U5" s="125"/>
      <c r="V5" s="125" t="s">
        <v>36</v>
      </c>
      <c r="W5" s="125"/>
      <c r="X5" s="125"/>
      <c r="Y5" s="125"/>
      <c r="Z5" s="125"/>
      <c r="AA5" s="125"/>
      <c r="AB5" s="125"/>
      <c r="AC5" s="125"/>
      <c r="AD5" s="125" t="s">
        <v>4</v>
      </c>
      <c r="AE5" s="125"/>
      <c r="AF5" s="125"/>
      <c r="AG5" s="125"/>
      <c r="AH5" s="125"/>
      <c r="AI5" s="125"/>
      <c r="AJ5" s="125"/>
      <c r="AK5" s="125"/>
      <c r="AL5" s="149" t="s">
        <v>45</v>
      </c>
      <c r="AM5" s="150"/>
      <c r="AN5" s="150"/>
      <c r="AO5" s="150"/>
      <c r="AP5" s="150"/>
      <c r="AQ5" s="150"/>
      <c r="AR5" s="149" t="s">
        <v>46</v>
      </c>
      <c r="AS5" s="150"/>
      <c r="AT5" s="150"/>
      <c r="AU5" s="151"/>
    </row>
    <row r="6" spans="1:47" s="7" customFormat="1" ht="52.5" customHeight="1" x14ac:dyDescent="0.2">
      <c r="A6" s="125"/>
      <c r="B6" s="165"/>
      <c r="C6" s="164"/>
      <c r="D6" s="164"/>
      <c r="E6" s="170"/>
      <c r="F6" s="173"/>
      <c r="G6" s="170"/>
      <c r="H6" s="167"/>
      <c r="I6" s="167"/>
      <c r="J6" s="167"/>
      <c r="K6" s="167"/>
      <c r="L6" s="170"/>
      <c r="M6" s="164"/>
      <c r="N6" s="125" t="s">
        <v>14</v>
      </c>
      <c r="O6" s="125"/>
      <c r="P6" s="125"/>
      <c r="Q6" s="125"/>
      <c r="R6" s="125" t="s">
        <v>15</v>
      </c>
      <c r="S6" s="125"/>
      <c r="T6" s="125"/>
      <c r="U6" s="125"/>
      <c r="V6" s="125" t="s">
        <v>16</v>
      </c>
      <c r="W6" s="125"/>
      <c r="X6" s="125"/>
      <c r="Y6" s="125"/>
      <c r="Z6" s="125" t="s">
        <v>17</v>
      </c>
      <c r="AA6" s="125"/>
      <c r="AB6" s="125"/>
      <c r="AC6" s="125"/>
      <c r="AD6" s="125" t="s">
        <v>23</v>
      </c>
      <c r="AE6" s="125"/>
      <c r="AF6" s="125"/>
      <c r="AG6" s="125"/>
      <c r="AH6" s="125" t="s">
        <v>24</v>
      </c>
      <c r="AI6" s="125"/>
      <c r="AJ6" s="125"/>
      <c r="AK6" s="125"/>
      <c r="AL6" s="152" t="s">
        <v>0</v>
      </c>
      <c r="AM6" s="152" t="s">
        <v>1</v>
      </c>
      <c r="AN6" s="152" t="s">
        <v>2</v>
      </c>
      <c r="AO6" s="152" t="s">
        <v>25</v>
      </c>
      <c r="AP6" s="152" t="s">
        <v>26</v>
      </c>
      <c r="AQ6" s="152" t="s">
        <v>27</v>
      </c>
      <c r="AR6" s="154" t="s">
        <v>40</v>
      </c>
      <c r="AS6" s="157" t="s">
        <v>54</v>
      </c>
      <c r="AT6" s="154" t="s">
        <v>53</v>
      </c>
      <c r="AU6" s="154" t="s">
        <v>41</v>
      </c>
    </row>
    <row r="7" spans="1:47" s="7" customFormat="1" ht="185.25" customHeight="1" x14ac:dyDescent="0.2">
      <c r="A7" s="125"/>
      <c r="B7" s="165"/>
      <c r="C7" s="164"/>
      <c r="D7" s="164"/>
      <c r="E7" s="171"/>
      <c r="F7" s="174"/>
      <c r="G7" s="171"/>
      <c r="H7" s="168"/>
      <c r="I7" s="168"/>
      <c r="J7" s="168"/>
      <c r="K7" s="168"/>
      <c r="L7" s="171"/>
      <c r="M7" s="164"/>
      <c r="N7" s="80" t="s">
        <v>21</v>
      </c>
      <c r="O7" s="28" t="s">
        <v>22</v>
      </c>
      <c r="P7" s="28" t="s">
        <v>43</v>
      </c>
      <c r="Q7" s="28" t="s">
        <v>39</v>
      </c>
      <c r="R7" s="80" t="s">
        <v>21</v>
      </c>
      <c r="S7" s="28" t="s">
        <v>22</v>
      </c>
      <c r="T7" s="28" t="s">
        <v>43</v>
      </c>
      <c r="U7" s="28" t="s">
        <v>39</v>
      </c>
      <c r="V7" s="80" t="s">
        <v>21</v>
      </c>
      <c r="W7" s="28" t="s">
        <v>22</v>
      </c>
      <c r="X7" s="28" t="s">
        <v>43</v>
      </c>
      <c r="Y7" s="28" t="s">
        <v>39</v>
      </c>
      <c r="Z7" s="80" t="s">
        <v>21</v>
      </c>
      <c r="AA7" s="28" t="s">
        <v>22</v>
      </c>
      <c r="AB7" s="28" t="s">
        <v>43</v>
      </c>
      <c r="AC7" s="28" t="s">
        <v>39</v>
      </c>
      <c r="AD7" s="80" t="s">
        <v>21</v>
      </c>
      <c r="AE7" s="28" t="s">
        <v>22</v>
      </c>
      <c r="AF7" s="28" t="s">
        <v>43</v>
      </c>
      <c r="AG7" s="28" t="s">
        <v>39</v>
      </c>
      <c r="AH7" s="80" t="s">
        <v>21</v>
      </c>
      <c r="AI7" s="28" t="s">
        <v>22</v>
      </c>
      <c r="AJ7" s="28" t="s">
        <v>43</v>
      </c>
      <c r="AK7" s="28" t="s">
        <v>39</v>
      </c>
      <c r="AL7" s="153"/>
      <c r="AM7" s="153"/>
      <c r="AN7" s="153"/>
      <c r="AO7" s="153"/>
      <c r="AP7" s="153"/>
      <c r="AQ7" s="153"/>
      <c r="AR7" s="155"/>
      <c r="AS7" s="158"/>
      <c r="AT7" s="156"/>
      <c r="AU7" s="155"/>
    </row>
    <row r="8" spans="1:47" s="10" customFormat="1" ht="29.25" customHeight="1" x14ac:dyDescent="0.2">
      <c r="A8" s="79" t="s">
        <v>13</v>
      </c>
      <c r="B8" s="22" t="s">
        <v>28</v>
      </c>
      <c r="C8" s="79"/>
      <c r="D8" s="29">
        <f t="shared" ref="D8:AI8" si="0">SUM(D9:D19)</f>
        <v>830</v>
      </c>
      <c r="E8" s="29">
        <f t="shared" si="0"/>
        <v>630</v>
      </c>
      <c r="F8" s="34">
        <f t="shared" si="0"/>
        <v>95</v>
      </c>
      <c r="G8" s="34">
        <f t="shared" si="0"/>
        <v>400</v>
      </c>
      <c r="H8" s="34">
        <f t="shared" si="0"/>
        <v>295</v>
      </c>
      <c r="I8" s="34">
        <f t="shared" si="0"/>
        <v>105</v>
      </c>
      <c r="J8" s="34">
        <f t="shared" si="0"/>
        <v>0</v>
      </c>
      <c r="K8" s="34">
        <f t="shared" si="0"/>
        <v>0</v>
      </c>
      <c r="L8" s="34">
        <f t="shared" si="0"/>
        <v>135</v>
      </c>
      <c r="M8" s="29">
        <f t="shared" si="0"/>
        <v>200</v>
      </c>
      <c r="N8" s="34">
        <f t="shared" si="0"/>
        <v>70</v>
      </c>
      <c r="O8" s="34">
        <f t="shared" si="0"/>
        <v>130</v>
      </c>
      <c r="P8" s="34">
        <f t="shared" si="0"/>
        <v>65</v>
      </c>
      <c r="Q8" s="34">
        <f t="shared" si="0"/>
        <v>120</v>
      </c>
      <c r="R8" s="34">
        <f t="shared" si="0"/>
        <v>25</v>
      </c>
      <c r="S8" s="34">
        <f t="shared" si="0"/>
        <v>120</v>
      </c>
      <c r="T8" s="34">
        <f t="shared" si="0"/>
        <v>20</v>
      </c>
      <c r="U8" s="34">
        <f t="shared" si="0"/>
        <v>30</v>
      </c>
      <c r="V8" s="34">
        <f t="shared" si="0"/>
        <v>0</v>
      </c>
      <c r="W8" s="34">
        <f t="shared" si="0"/>
        <v>60</v>
      </c>
      <c r="X8" s="34">
        <f t="shared" si="0"/>
        <v>20</v>
      </c>
      <c r="Y8" s="34">
        <f t="shared" si="0"/>
        <v>20</v>
      </c>
      <c r="Z8" s="34">
        <f t="shared" si="0"/>
        <v>0</v>
      </c>
      <c r="AA8" s="34">
        <f t="shared" si="0"/>
        <v>60</v>
      </c>
      <c r="AB8" s="34">
        <f t="shared" si="0"/>
        <v>20</v>
      </c>
      <c r="AC8" s="34">
        <f t="shared" si="0"/>
        <v>20</v>
      </c>
      <c r="AD8" s="34">
        <f t="shared" si="0"/>
        <v>0</v>
      </c>
      <c r="AE8" s="34">
        <f t="shared" si="0"/>
        <v>30</v>
      </c>
      <c r="AF8" s="34">
        <f t="shared" si="0"/>
        <v>10</v>
      </c>
      <c r="AG8" s="34">
        <f t="shared" si="0"/>
        <v>10</v>
      </c>
      <c r="AH8" s="34">
        <f t="shared" si="0"/>
        <v>0</v>
      </c>
      <c r="AI8" s="34">
        <f t="shared" si="0"/>
        <v>0</v>
      </c>
      <c r="AJ8" s="34">
        <f t="shared" ref="AJ8:AU8" si="1">SUM(AJ9:AJ19)</f>
        <v>0</v>
      </c>
      <c r="AK8" s="34">
        <f t="shared" si="1"/>
        <v>0</v>
      </c>
      <c r="AL8" s="34">
        <f t="shared" si="1"/>
        <v>13</v>
      </c>
      <c r="AM8" s="34">
        <f t="shared" si="1"/>
        <v>5</v>
      </c>
      <c r="AN8" s="34">
        <f t="shared" si="1"/>
        <v>4</v>
      </c>
      <c r="AO8" s="34">
        <f t="shared" si="1"/>
        <v>4</v>
      </c>
      <c r="AP8" s="34">
        <f t="shared" si="1"/>
        <v>2</v>
      </c>
      <c r="AQ8" s="34">
        <f t="shared" si="1"/>
        <v>0</v>
      </c>
      <c r="AR8" s="34">
        <f t="shared" si="1"/>
        <v>23.6</v>
      </c>
      <c r="AS8" s="34">
        <f t="shared" si="1"/>
        <v>5</v>
      </c>
      <c r="AT8" s="34">
        <f t="shared" si="1"/>
        <v>1</v>
      </c>
      <c r="AU8" s="34">
        <f t="shared" si="1"/>
        <v>12</v>
      </c>
    </row>
    <row r="9" spans="1:47" s="7" customFormat="1" ht="29.25" customHeight="1" x14ac:dyDescent="0.2">
      <c r="A9" s="21" t="s">
        <v>10</v>
      </c>
      <c r="B9" s="44" t="s">
        <v>68</v>
      </c>
      <c r="C9" s="37" t="s">
        <v>56</v>
      </c>
      <c r="D9" s="30">
        <f t="shared" ref="D9:D19" si="2">SUM(E9,M9)</f>
        <v>25</v>
      </c>
      <c r="E9" s="30">
        <f t="shared" ref="E9:E19" si="3">SUM(F9:G9,L9)</f>
        <v>20</v>
      </c>
      <c r="F9" s="31">
        <f t="shared" ref="F9:G19" si="4">SUM(N9,R9,V9,Z9,AD9,AH9)</f>
        <v>5</v>
      </c>
      <c r="G9" s="31">
        <f t="shared" si="4"/>
        <v>10</v>
      </c>
      <c r="H9" s="32">
        <v>10</v>
      </c>
      <c r="I9" s="32"/>
      <c r="J9" s="32"/>
      <c r="K9" s="32"/>
      <c r="L9" s="31">
        <f t="shared" ref="L9:M19" si="5">SUM(P9,T9,X9,AB9,AF9,AJ9)</f>
        <v>5</v>
      </c>
      <c r="M9" s="30">
        <f t="shared" si="5"/>
        <v>5</v>
      </c>
      <c r="N9" s="41">
        <v>5</v>
      </c>
      <c r="O9" s="41">
        <v>10</v>
      </c>
      <c r="P9" s="41">
        <v>5</v>
      </c>
      <c r="Q9" s="41">
        <v>5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3"/>
      <c r="AI9" s="33"/>
      <c r="AJ9" s="33"/>
      <c r="AK9" s="33"/>
      <c r="AL9" s="36">
        <v>1</v>
      </c>
      <c r="AM9" s="36"/>
      <c r="AN9" s="36"/>
      <c r="AO9" s="36"/>
      <c r="AP9" s="36"/>
      <c r="AQ9" s="36"/>
      <c r="AR9" s="33">
        <f t="shared" ref="AR9:AR19" si="6">E9/25</f>
        <v>0.8</v>
      </c>
      <c r="AS9" s="33"/>
      <c r="AT9" s="33">
        <f>SUM(AL9:AQ9)</f>
        <v>1</v>
      </c>
      <c r="AU9" s="33"/>
    </row>
    <row r="10" spans="1:47" s="7" customFormat="1" ht="33" customHeight="1" x14ac:dyDescent="0.2">
      <c r="A10" s="21" t="s">
        <v>9</v>
      </c>
      <c r="B10" s="44" t="s">
        <v>57</v>
      </c>
      <c r="C10" s="37" t="s">
        <v>135</v>
      </c>
      <c r="D10" s="30">
        <f>SUM(E10,M10)</f>
        <v>50</v>
      </c>
      <c r="E10" s="30">
        <f>SUM(F10:G10,L10)</f>
        <v>40</v>
      </c>
      <c r="F10" s="31">
        <f t="shared" ref="F10:G13" si="7">SUM(N10,R10,V10,Z10,AD10,AH10)</f>
        <v>30</v>
      </c>
      <c r="G10" s="31">
        <f t="shared" si="7"/>
        <v>0</v>
      </c>
      <c r="H10" s="32"/>
      <c r="I10" s="32"/>
      <c r="J10" s="32"/>
      <c r="K10" s="32"/>
      <c r="L10" s="31">
        <f t="shared" ref="L10:M13" si="8">SUM(P10,T10,X10,AB10,AF10,AJ10)</f>
        <v>10</v>
      </c>
      <c r="M10" s="30">
        <f t="shared" si="8"/>
        <v>10</v>
      </c>
      <c r="N10" s="41">
        <v>15</v>
      </c>
      <c r="O10" s="41"/>
      <c r="P10" s="41">
        <v>5</v>
      </c>
      <c r="Q10" s="41">
        <v>5</v>
      </c>
      <c r="R10" s="41">
        <v>15</v>
      </c>
      <c r="S10" s="41"/>
      <c r="T10" s="41">
        <v>5</v>
      </c>
      <c r="U10" s="41">
        <v>5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3"/>
      <c r="AI10" s="33"/>
      <c r="AJ10" s="33"/>
      <c r="AK10" s="33"/>
      <c r="AL10" s="36"/>
      <c r="AM10" s="36"/>
      <c r="AN10" s="36"/>
      <c r="AO10" s="36"/>
      <c r="AP10" s="36"/>
      <c r="AQ10" s="36"/>
      <c r="AR10" s="33">
        <f t="shared" si="6"/>
        <v>1.6</v>
      </c>
      <c r="AS10" s="33"/>
      <c r="AT10" s="33"/>
      <c r="AU10" s="33"/>
    </row>
    <row r="11" spans="1:47" s="7" customFormat="1" ht="29.25" customHeight="1" x14ac:dyDescent="0.2">
      <c r="A11" s="21" t="s">
        <v>8</v>
      </c>
      <c r="B11" s="44" t="s">
        <v>69</v>
      </c>
      <c r="C11" s="37" t="s">
        <v>56</v>
      </c>
      <c r="D11" s="30">
        <f>SUM(E11,M11)</f>
        <v>50</v>
      </c>
      <c r="E11" s="30">
        <f>SUM(F11:G11,L11)</f>
        <v>35</v>
      </c>
      <c r="F11" s="31">
        <f t="shared" si="7"/>
        <v>15</v>
      </c>
      <c r="G11" s="31">
        <f t="shared" si="7"/>
        <v>15</v>
      </c>
      <c r="H11" s="32">
        <v>15</v>
      </c>
      <c r="I11" s="32"/>
      <c r="J11" s="32"/>
      <c r="K11" s="32"/>
      <c r="L11" s="31">
        <f t="shared" si="8"/>
        <v>5</v>
      </c>
      <c r="M11" s="30">
        <f t="shared" si="8"/>
        <v>15</v>
      </c>
      <c r="N11" s="41">
        <v>15</v>
      </c>
      <c r="O11" s="41">
        <v>15</v>
      </c>
      <c r="P11" s="41">
        <v>5</v>
      </c>
      <c r="Q11" s="41">
        <v>15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33"/>
      <c r="AI11" s="33"/>
      <c r="AJ11" s="33"/>
      <c r="AK11" s="33"/>
      <c r="AL11" s="36">
        <v>2</v>
      </c>
      <c r="AM11" s="36"/>
      <c r="AN11" s="36"/>
      <c r="AO11" s="36"/>
      <c r="AP11" s="36"/>
      <c r="AQ11" s="36"/>
      <c r="AR11" s="33">
        <f t="shared" si="6"/>
        <v>1.4</v>
      </c>
      <c r="AS11" s="33"/>
      <c r="AT11" s="33"/>
      <c r="AU11" s="33"/>
    </row>
    <row r="12" spans="1:47" s="7" customFormat="1" ht="27" customHeight="1" x14ac:dyDescent="0.2">
      <c r="A12" s="21" t="s">
        <v>7</v>
      </c>
      <c r="B12" s="44" t="s">
        <v>59</v>
      </c>
      <c r="C12" s="37" t="s">
        <v>60</v>
      </c>
      <c r="D12" s="30">
        <f>SUM(E12,M12)</f>
        <v>35</v>
      </c>
      <c r="E12" s="30">
        <f>SUM(F12:G12,L12)</f>
        <v>30</v>
      </c>
      <c r="F12" s="31">
        <f t="shared" si="7"/>
        <v>0</v>
      </c>
      <c r="G12" s="31">
        <f t="shared" si="7"/>
        <v>30</v>
      </c>
      <c r="H12" s="32"/>
      <c r="I12" s="32">
        <v>30</v>
      </c>
      <c r="J12" s="32"/>
      <c r="K12" s="32"/>
      <c r="L12" s="31">
        <f t="shared" si="8"/>
        <v>0</v>
      </c>
      <c r="M12" s="30">
        <f t="shared" si="8"/>
        <v>5</v>
      </c>
      <c r="N12" s="41"/>
      <c r="O12" s="41"/>
      <c r="P12" s="41"/>
      <c r="Q12" s="41"/>
      <c r="R12" s="41"/>
      <c r="S12" s="41">
        <v>30</v>
      </c>
      <c r="T12" s="41"/>
      <c r="U12" s="41">
        <v>5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33"/>
      <c r="AI12" s="33"/>
      <c r="AJ12" s="33"/>
      <c r="AK12" s="33"/>
      <c r="AL12" s="36"/>
      <c r="AM12" s="36">
        <v>1</v>
      </c>
      <c r="AN12" s="36"/>
      <c r="AO12" s="36"/>
      <c r="AP12" s="36"/>
      <c r="AQ12" s="36"/>
      <c r="AR12" s="33">
        <f t="shared" si="6"/>
        <v>1.2</v>
      </c>
      <c r="AS12" s="33">
        <v>1</v>
      </c>
      <c r="AT12" s="33"/>
      <c r="AU12" s="33"/>
    </row>
    <row r="13" spans="1:47" s="7" customFormat="1" ht="31.5" customHeight="1" x14ac:dyDescent="0.2">
      <c r="A13" s="21" t="s">
        <v>6</v>
      </c>
      <c r="B13" s="44" t="s">
        <v>61</v>
      </c>
      <c r="C13" s="37" t="s">
        <v>56</v>
      </c>
      <c r="D13" s="30">
        <f>SUM(E13,M13)</f>
        <v>75</v>
      </c>
      <c r="E13" s="30">
        <f>SUM(F13:G13,L13)</f>
        <v>45</v>
      </c>
      <c r="F13" s="31">
        <f t="shared" si="7"/>
        <v>15</v>
      </c>
      <c r="G13" s="31">
        <f t="shared" si="7"/>
        <v>15</v>
      </c>
      <c r="H13" s="32">
        <v>15</v>
      </c>
      <c r="I13" s="32"/>
      <c r="J13" s="32"/>
      <c r="K13" s="32"/>
      <c r="L13" s="31">
        <f t="shared" si="8"/>
        <v>15</v>
      </c>
      <c r="M13" s="30">
        <f t="shared" si="8"/>
        <v>30</v>
      </c>
      <c r="N13" s="41">
        <v>15</v>
      </c>
      <c r="O13" s="41">
        <v>15</v>
      </c>
      <c r="P13" s="41">
        <v>15</v>
      </c>
      <c r="Q13" s="41">
        <v>30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3"/>
      <c r="AI13" s="33"/>
      <c r="AJ13" s="33"/>
      <c r="AK13" s="33"/>
      <c r="AL13" s="36">
        <v>3</v>
      </c>
      <c r="AM13" s="36"/>
      <c r="AN13" s="36"/>
      <c r="AO13" s="36"/>
      <c r="AP13" s="36"/>
      <c r="AQ13" s="36"/>
      <c r="AR13" s="33">
        <f t="shared" si="6"/>
        <v>1.8</v>
      </c>
      <c r="AS13" s="33"/>
      <c r="AT13" s="33"/>
      <c r="AU13" s="33"/>
    </row>
    <row r="14" spans="1:47" s="7" customFormat="1" ht="45" customHeight="1" x14ac:dyDescent="0.2">
      <c r="A14" s="21" t="s">
        <v>5</v>
      </c>
      <c r="B14" s="44" t="s">
        <v>70</v>
      </c>
      <c r="C14" s="81" t="s">
        <v>62</v>
      </c>
      <c r="D14" s="82">
        <f t="shared" si="2"/>
        <v>300</v>
      </c>
      <c r="E14" s="82">
        <f t="shared" si="3"/>
        <v>240</v>
      </c>
      <c r="F14" s="83">
        <f t="shared" si="4"/>
        <v>0</v>
      </c>
      <c r="G14" s="83">
        <f t="shared" si="4"/>
        <v>180</v>
      </c>
      <c r="H14" s="84">
        <v>180</v>
      </c>
      <c r="I14" s="84"/>
      <c r="J14" s="84"/>
      <c r="K14" s="84"/>
      <c r="L14" s="83">
        <f t="shared" si="5"/>
        <v>60</v>
      </c>
      <c r="M14" s="82">
        <f t="shared" si="5"/>
        <v>60</v>
      </c>
      <c r="N14" s="41"/>
      <c r="O14" s="41">
        <v>30</v>
      </c>
      <c r="P14" s="41">
        <v>10</v>
      </c>
      <c r="Q14" s="41">
        <v>10</v>
      </c>
      <c r="R14" s="41"/>
      <c r="S14" s="41">
        <v>30</v>
      </c>
      <c r="T14" s="41">
        <v>10</v>
      </c>
      <c r="U14" s="41">
        <v>10</v>
      </c>
      <c r="V14" s="41"/>
      <c r="W14" s="41">
        <v>60</v>
      </c>
      <c r="X14" s="41">
        <v>20</v>
      </c>
      <c r="Y14" s="41">
        <v>20</v>
      </c>
      <c r="Z14" s="41"/>
      <c r="AA14" s="41">
        <v>60</v>
      </c>
      <c r="AB14" s="41">
        <v>20</v>
      </c>
      <c r="AC14" s="41">
        <v>20</v>
      </c>
      <c r="AD14" s="41"/>
      <c r="AE14" s="41"/>
      <c r="AF14" s="41"/>
      <c r="AG14" s="41"/>
      <c r="AH14" s="33"/>
      <c r="AI14" s="33"/>
      <c r="AJ14" s="33"/>
      <c r="AK14" s="33"/>
      <c r="AL14" s="36">
        <v>2</v>
      </c>
      <c r="AM14" s="36">
        <v>2</v>
      </c>
      <c r="AN14" s="36">
        <v>4</v>
      </c>
      <c r="AO14" s="36">
        <v>4</v>
      </c>
      <c r="AP14" s="36"/>
      <c r="AQ14" s="36"/>
      <c r="AR14" s="33">
        <v>8</v>
      </c>
      <c r="AS14" s="33"/>
      <c r="AT14" s="33"/>
      <c r="AU14" s="33">
        <f>SUM(AL14:AQ14)</f>
        <v>12</v>
      </c>
    </row>
    <row r="15" spans="1:47" s="7" customFormat="1" x14ac:dyDescent="0.2">
      <c r="A15" s="21" t="s">
        <v>20</v>
      </c>
      <c r="B15" s="44" t="s">
        <v>63</v>
      </c>
      <c r="C15" s="37" t="s">
        <v>135</v>
      </c>
      <c r="D15" s="30">
        <f t="shared" si="2"/>
        <v>70</v>
      </c>
      <c r="E15" s="30">
        <f t="shared" si="3"/>
        <v>60</v>
      </c>
      <c r="F15" s="31">
        <f t="shared" si="4"/>
        <v>0</v>
      </c>
      <c r="G15" s="31">
        <f t="shared" si="4"/>
        <v>60</v>
      </c>
      <c r="H15" s="32"/>
      <c r="I15" s="32">
        <v>60</v>
      </c>
      <c r="J15" s="32"/>
      <c r="K15" s="32"/>
      <c r="L15" s="31">
        <f t="shared" si="5"/>
        <v>0</v>
      </c>
      <c r="M15" s="30">
        <f t="shared" si="5"/>
        <v>10</v>
      </c>
      <c r="N15" s="41"/>
      <c r="O15" s="41">
        <v>30</v>
      </c>
      <c r="P15" s="41"/>
      <c r="Q15" s="41">
        <v>5</v>
      </c>
      <c r="R15" s="41"/>
      <c r="S15" s="41">
        <v>30</v>
      </c>
      <c r="T15" s="41"/>
      <c r="U15" s="41">
        <v>5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33"/>
      <c r="AI15" s="33"/>
      <c r="AJ15" s="33"/>
      <c r="AK15" s="33"/>
      <c r="AL15" s="36"/>
      <c r="AM15" s="36"/>
      <c r="AN15" s="36"/>
      <c r="AO15" s="36"/>
      <c r="AP15" s="36"/>
      <c r="AQ15" s="36"/>
      <c r="AR15" s="33">
        <f t="shared" si="6"/>
        <v>2.4</v>
      </c>
      <c r="AS15" s="33">
        <v>2</v>
      </c>
      <c r="AT15" s="33"/>
      <c r="AU15" s="33"/>
    </row>
    <row r="16" spans="1:47" s="7" customFormat="1" ht="27" customHeight="1" x14ac:dyDescent="0.2">
      <c r="A16" s="21" t="s">
        <v>71</v>
      </c>
      <c r="B16" s="44" t="s">
        <v>64</v>
      </c>
      <c r="C16" s="37" t="s">
        <v>56</v>
      </c>
      <c r="D16" s="30">
        <f t="shared" si="2"/>
        <v>75</v>
      </c>
      <c r="E16" s="30">
        <f t="shared" si="3"/>
        <v>45</v>
      </c>
      <c r="F16" s="31">
        <f t="shared" si="4"/>
        <v>15</v>
      </c>
      <c r="G16" s="31">
        <f t="shared" si="4"/>
        <v>15</v>
      </c>
      <c r="H16" s="32">
        <v>15</v>
      </c>
      <c r="I16" s="32"/>
      <c r="J16" s="32"/>
      <c r="K16" s="32"/>
      <c r="L16" s="31">
        <f t="shared" si="5"/>
        <v>15</v>
      </c>
      <c r="M16" s="30">
        <f t="shared" si="5"/>
        <v>30</v>
      </c>
      <c r="N16" s="41">
        <v>15</v>
      </c>
      <c r="O16" s="41">
        <v>15</v>
      </c>
      <c r="P16" s="41">
        <v>15</v>
      </c>
      <c r="Q16" s="41">
        <v>30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33"/>
      <c r="AI16" s="33"/>
      <c r="AJ16" s="33"/>
      <c r="AK16" s="33"/>
      <c r="AL16" s="36">
        <v>3</v>
      </c>
      <c r="AM16" s="36"/>
      <c r="AN16" s="36"/>
      <c r="AO16" s="36"/>
      <c r="AP16" s="36"/>
      <c r="AQ16" s="36"/>
      <c r="AR16" s="33">
        <f t="shared" si="6"/>
        <v>1.8</v>
      </c>
      <c r="AS16" s="33"/>
      <c r="AT16" s="33"/>
      <c r="AU16" s="33"/>
    </row>
    <row r="17" spans="1:47" s="7" customFormat="1" ht="31.5" customHeight="1" x14ac:dyDescent="0.2">
      <c r="A17" s="21" t="s">
        <v>72</v>
      </c>
      <c r="B17" s="44" t="s">
        <v>136</v>
      </c>
      <c r="C17" s="37" t="s">
        <v>60</v>
      </c>
      <c r="D17" s="30">
        <f>SUM(E17,M17)</f>
        <v>50</v>
      </c>
      <c r="E17" s="30">
        <f>SUM(F17:G17,L17)</f>
        <v>45</v>
      </c>
      <c r="F17" s="31">
        <f>SUM(N17,R17,V17,Z17,AD17,AH17)</f>
        <v>10</v>
      </c>
      <c r="G17" s="31">
        <f>SUM(O17,S17,W17,AA17,AE17,AI17)</f>
        <v>30</v>
      </c>
      <c r="H17" s="32">
        <v>30</v>
      </c>
      <c r="I17" s="32"/>
      <c r="J17" s="32"/>
      <c r="K17" s="32"/>
      <c r="L17" s="31">
        <f>SUM(P17,T17,X17,AB17,AF17,AJ17)</f>
        <v>5</v>
      </c>
      <c r="M17" s="30">
        <f>SUM(Q17,U17,Y17,AC17,AG17,AK17)</f>
        <v>5</v>
      </c>
      <c r="N17" s="41"/>
      <c r="O17" s="41"/>
      <c r="P17" s="41"/>
      <c r="Q17" s="41"/>
      <c r="R17" s="41">
        <v>10</v>
      </c>
      <c r="S17" s="41">
        <v>30</v>
      </c>
      <c r="T17" s="41">
        <v>5</v>
      </c>
      <c r="U17" s="41">
        <v>5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3"/>
      <c r="AI17" s="33"/>
      <c r="AJ17" s="33"/>
      <c r="AK17" s="33"/>
      <c r="AL17" s="36"/>
      <c r="AM17" s="36">
        <v>2</v>
      </c>
      <c r="AN17" s="36"/>
      <c r="AO17" s="36"/>
      <c r="AP17" s="36"/>
      <c r="AQ17" s="36"/>
      <c r="AR17" s="33">
        <f t="shared" si="6"/>
        <v>1.8</v>
      </c>
      <c r="AS17" s="33"/>
      <c r="AT17" s="33"/>
      <c r="AU17" s="33"/>
    </row>
    <row r="18" spans="1:47" s="7" customFormat="1" ht="28.5" customHeight="1" x14ac:dyDescent="0.2">
      <c r="A18" s="21" t="s">
        <v>73</v>
      </c>
      <c r="B18" s="44" t="s">
        <v>140</v>
      </c>
      <c r="C18" s="37" t="s">
        <v>56</v>
      </c>
      <c r="D18" s="30">
        <f t="shared" si="2"/>
        <v>50</v>
      </c>
      <c r="E18" s="30">
        <f t="shared" si="3"/>
        <v>30</v>
      </c>
      <c r="F18" s="31">
        <f t="shared" si="4"/>
        <v>5</v>
      </c>
      <c r="G18" s="31">
        <f t="shared" si="4"/>
        <v>15</v>
      </c>
      <c r="H18" s="32"/>
      <c r="I18" s="32">
        <v>15</v>
      </c>
      <c r="J18" s="32"/>
      <c r="K18" s="32"/>
      <c r="L18" s="31">
        <f t="shared" si="5"/>
        <v>10</v>
      </c>
      <c r="M18" s="30">
        <f t="shared" si="5"/>
        <v>20</v>
      </c>
      <c r="N18" s="41">
        <v>5</v>
      </c>
      <c r="O18" s="41">
        <v>15</v>
      </c>
      <c r="P18" s="41">
        <v>10</v>
      </c>
      <c r="Q18" s="41">
        <v>20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33"/>
      <c r="AI18" s="33"/>
      <c r="AJ18" s="33"/>
      <c r="AK18" s="33"/>
      <c r="AL18" s="36">
        <v>2</v>
      </c>
      <c r="AM18" s="36"/>
      <c r="AN18" s="36"/>
      <c r="AO18" s="36"/>
      <c r="AP18" s="36"/>
      <c r="AQ18" s="36"/>
      <c r="AR18" s="33">
        <f t="shared" si="6"/>
        <v>1.2</v>
      </c>
      <c r="AS18" s="33">
        <v>2</v>
      </c>
      <c r="AT18" s="33"/>
      <c r="AU18" s="33"/>
    </row>
    <row r="19" spans="1:47" s="7" customFormat="1" ht="31.5" customHeight="1" x14ac:dyDescent="0.2">
      <c r="A19" s="21" t="s">
        <v>74</v>
      </c>
      <c r="B19" s="44" t="s">
        <v>66</v>
      </c>
      <c r="C19" s="37" t="s">
        <v>67</v>
      </c>
      <c r="D19" s="30">
        <f t="shared" si="2"/>
        <v>50</v>
      </c>
      <c r="E19" s="30">
        <f t="shared" si="3"/>
        <v>40</v>
      </c>
      <c r="F19" s="31">
        <f t="shared" si="4"/>
        <v>0</v>
      </c>
      <c r="G19" s="31">
        <f t="shared" si="4"/>
        <v>30</v>
      </c>
      <c r="H19" s="32">
        <v>30</v>
      </c>
      <c r="I19" s="32"/>
      <c r="J19" s="32"/>
      <c r="K19" s="32"/>
      <c r="L19" s="31">
        <f t="shared" si="5"/>
        <v>10</v>
      </c>
      <c r="M19" s="30">
        <f t="shared" si="5"/>
        <v>10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>
        <v>30</v>
      </c>
      <c r="AF19" s="41">
        <v>10</v>
      </c>
      <c r="AG19" s="41">
        <v>10</v>
      </c>
      <c r="AH19" s="33"/>
      <c r="AI19" s="33"/>
      <c r="AJ19" s="33"/>
      <c r="AK19" s="33"/>
      <c r="AL19" s="36"/>
      <c r="AM19" s="36"/>
      <c r="AN19" s="36"/>
      <c r="AO19" s="36"/>
      <c r="AP19" s="36">
        <v>2</v>
      </c>
      <c r="AQ19" s="36"/>
      <c r="AR19" s="33">
        <f t="shared" si="6"/>
        <v>1.6</v>
      </c>
      <c r="AS19" s="33"/>
      <c r="AT19" s="33"/>
      <c r="AU19" s="33"/>
    </row>
    <row r="20" spans="1:47" s="10" customFormat="1" ht="37.5" customHeight="1" x14ac:dyDescent="0.2">
      <c r="A20" s="79" t="s">
        <v>18</v>
      </c>
      <c r="B20" s="22" t="s">
        <v>29</v>
      </c>
      <c r="C20" s="79"/>
      <c r="D20" s="29">
        <f t="shared" ref="D20:AU20" si="9">SUM(D21:D31)</f>
        <v>810</v>
      </c>
      <c r="E20" s="29">
        <f t="shared" si="9"/>
        <v>570</v>
      </c>
      <c r="F20" s="34">
        <f t="shared" si="9"/>
        <v>185</v>
      </c>
      <c r="G20" s="34">
        <f t="shared" si="9"/>
        <v>240</v>
      </c>
      <c r="H20" s="34">
        <f t="shared" si="9"/>
        <v>180</v>
      </c>
      <c r="I20" s="34">
        <f t="shared" si="9"/>
        <v>60</v>
      </c>
      <c r="J20" s="34">
        <f t="shared" si="9"/>
        <v>0</v>
      </c>
      <c r="K20" s="34">
        <f t="shared" si="9"/>
        <v>0</v>
      </c>
      <c r="L20" s="34">
        <f t="shared" si="9"/>
        <v>145</v>
      </c>
      <c r="M20" s="29">
        <f t="shared" si="9"/>
        <v>240</v>
      </c>
      <c r="N20" s="34">
        <f t="shared" si="9"/>
        <v>70</v>
      </c>
      <c r="O20" s="34">
        <f t="shared" si="9"/>
        <v>105</v>
      </c>
      <c r="P20" s="34">
        <f t="shared" si="9"/>
        <v>65</v>
      </c>
      <c r="Q20" s="34">
        <f t="shared" si="9"/>
        <v>135</v>
      </c>
      <c r="R20" s="34">
        <f t="shared" si="9"/>
        <v>55</v>
      </c>
      <c r="S20" s="34">
        <f t="shared" si="9"/>
        <v>75</v>
      </c>
      <c r="T20" s="34">
        <f t="shared" si="9"/>
        <v>50</v>
      </c>
      <c r="U20" s="34">
        <f t="shared" si="9"/>
        <v>70</v>
      </c>
      <c r="V20" s="34">
        <f t="shared" si="9"/>
        <v>60</v>
      </c>
      <c r="W20" s="34">
        <f t="shared" si="9"/>
        <v>60</v>
      </c>
      <c r="X20" s="34">
        <f t="shared" si="9"/>
        <v>30</v>
      </c>
      <c r="Y20" s="34">
        <f t="shared" si="9"/>
        <v>35</v>
      </c>
      <c r="Z20" s="34">
        <f t="shared" si="9"/>
        <v>0</v>
      </c>
      <c r="AA20" s="34">
        <f t="shared" si="9"/>
        <v>0</v>
      </c>
      <c r="AB20" s="34">
        <f t="shared" si="9"/>
        <v>0</v>
      </c>
      <c r="AC20" s="34">
        <f t="shared" si="9"/>
        <v>0</v>
      </c>
      <c r="AD20" s="34">
        <f t="shared" si="9"/>
        <v>0</v>
      </c>
      <c r="AE20" s="34">
        <f t="shared" si="9"/>
        <v>0</v>
      </c>
      <c r="AF20" s="34">
        <f t="shared" si="9"/>
        <v>0</v>
      </c>
      <c r="AG20" s="34">
        <f t="shared" si="9"/>
        <v>0</v>
      </c>
      <c r="AH20" s="34">
        <f t="shared" si="9"/>
        <v>0</v>
      </c>
      <c r="AI20" s="34">
        <f t="shared" si="9"/>
        <v>0</v>
      </c>
      <c r="AJ20" s="34">
        <f t="shared" si="9"/>
        <v>0</v>
      </c>
      <c r="AK20" s="34">
        <f t="shared" si="9"/>
        <v>0</v>
      </c>
      <c r="AL20" s="34">
        <f t="shared" si="9"/>
        <v>15</v>
      </c>
      <c r="AM20" s="34">
        <f t="shared" si="9"/>
        <v>10</v>
      </c>
      <c r="AN20" s="34">
        <f t="shared" si="9"/>
        <v>7</v>
      </c>
      <c r="AO20" s="34">
        <f t="shared" si="9"/>
        <v>0</v>
      </c>
      <c r="AP20" s="34">
        <f t="shared" si="9"/>
        <v>0</v>
      </c>
      <c r="AQ20" s="34">
        <f t="shared" si="9"/>
        <v>0</v>
      </c>
      <c r="AR20" s="34">
        <f t="shared" si="9"/>
        <v>21.6</v>
      </c>
      <c r="AS20" s="34">
        <f t="shared" si="9"/>
        <v>5</v>
      </c>
      <c r="AT20" s="34">
        <f t="shared" si="9"/>
        <v>2</v>
      </c>
      <c r="AU20" s="34">
        <f t="shared" si="9"/>
        <v>0</v>
      </c>
    </row>
    <row r="21" spans="1:47" s="7" customFormat="1" x14ac:dyDescent="0.2">
      <c r="A21" s="55" t="s">
        <v>88</v>
      </c>
      <c r="B21" s="108" t="s">
        <v>75</v>
      </c>
      <c r="C21" s="56" t="s">
        <v>58</v>
      </c>
      <c r="D21" s="57">
        <f t="shared" ref="D21:D30" si="10">SUM(E21,M21)</f>
        <v>100</v>
      </c>
      <c r="E21" s="57">
        <f t="shared" ref="E21:E30" si="11">SUM(F21:G21,L21)</f>
        <v>60</v>
      </c>
      <c r="F21" s="58">
        <f>SUM(N21,R21,V21,Z21,AD21,AH21)</f>
        <v>10</v>
      </c>
      <c r="G21" s="58">
        <f>SUM(O21,S21,W21,AA21,AE21,AI21)</f>
        <v>30</v>
      </c>
      <c r="H21" s="59">
        <v>30</v>
      </c>
      <c r="I21" s="59"/>
      <c r="J21" s="59"/>
      <c r="K21" s="59"/>
      <c r="L21" s="58">
        <f>SUM(P21,T21,X21,AB21,AF21,AJ21)</f>
        <v>20</v>
      </c>
      <c r="M21" s="57">
        <f>SUM(Q21,U21,Y21,AC21,AG21,AK21)</f>
        <v>40</v>
      </c>
      <c r="N21" s="60">
        <v>5</v>
      </c>
      <c r="O21" s="60">
        <v>15</v>
      </c>
      <c r="P21" s="60">
        <v>10</v>
      </c>
      <c r="Q21" s="60">
        <v>20</v>
      </c>
      <c r="R21" s="60">
        <v>5</v>
      </c>
      <c r="S21" s="60">
        <v>15</v>
      </c>
      <c r="T21" s="60">
        <v>10</v>
      </c>
      <c r="U21" s="60">
        <v>20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  <c r="AI21" s="61"/>
      <c r="AJ21" s="61"/>
      <c r="AK21" s="61"/>
      <c r="AL21" s="62">
        <v>2</v>
      </c>
      <c r="AM21" s="62">
        <v>2</v>
      </c>
      <c r="AN21" s="62"/>
      <c r="AO21" s="62"/>
      <c r="AP21" s="62"/>
      <c r="AQ21" s="62"/>
      <c r="AR21" s="61">
        <f t="shared" ref="AR21:AR31" si="12">E21/25</f>
        <v>2.4</v>
      </c>
      <c r="AS21" s="61"/>
      <c r="AT21" s="61"/>
      <c r="AU21" s="61"/>
    </row>
    <row r="22" spans="1:47" s="7" customFormat="1" x14ac:dyDescent="0.2">
      <c r="A22" s="55" t="s">
        <v>89</v>
      </c>
      <c r="B22" s="108" t="s">
        <v>76</v>
      </c>
      <c r="C22" s="56" t="s">
        <v>65</v>
      </c>
      <c r="D22" s="57">
        <f t="shared" si="10"/>
        <v>100</v>
      </c>
      <c r="E22" s="57">
        <f t="shared" si="11"/>
        <v>80</v>
      </c>
      <c r="F22" s="58">
        <f t="shared" ref="F22:F30" si="13">SUM(N22,R22,V22,Z22,AD22,AH22)</f>
        <v>30</v>
      </c>
      <c r="G22" s="58">
        <f t="shared" ref="G22:G30" si="14">SUM(O22,S22,W22,AA22,AE22,AI22)</f>
        <v>30</v>
      </c>
      <c r="H22" s="59">
        <v>30</v>
      </c>
      <c r="I22" s="59"/>
      <c r="J22" s="59"/>
      <c r="K22" s="59"/>
      <c r="L22" s="58">
        <f t="shared" ref="L22:L30" si="15">SUM(P22,T22,X22,AB22,AF22,AJ22)</f>
        <v>20</v>
      </c>
      <c r="M22" s="57">
        <f t="shared" ref="M22:M30" si="16">SUM(Q22,U22,Y22,AC22,AG22,AK22)</f>
        <v>20</v>
      </c>
      <c r="N22" s="60">
        <v>15</v>
      </c>
      <c r="O22" s="60">
        <v>15</v>
      </c>
      <c r="P22" s="60">
        <v>10</v>
      </c>
      <c r="Q22" s="60">
        <v>10</v>
      </c>
      <c r="R22" s="60">
        <v>15</v>
      </c>
      <c r="S22" s="60">
        <v>15</v>
      </c>
      <c r="T22" s="60">
        <v>10</v>
      </c>
      <c r="U22" s="60">
        <v>10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  <c r="AI22" s="61"/>
      <c r="AJ22" s="61"/>
      <c r="AK22" s="61"/>
      <c r="AL22" s="62">
        <v>2</v>
      </c>
      <c r="AM22" s="62">
        <v>2</v>
      </c>
      <c r="AN22" s="62"/>
      <c r="AO22" s="62"/>
      <c r="AP22" s="62"/>
      <c r="AQ22" s="62"/>
      <c r="AR22" s="61">
        <f t="shared" si="12"/>
        <v>3.2</v>
      </c>
      <c r="AS22" s="61"/>
      <c r="AT22" s="61"/>
      <c r="AU22" s="61"/>
    </row>
    <row r="23" spans="1:47" s="7" customFormat="1" x14ac:dyDescent="0.2">
      <c r="A23" s="55" t="s">
        <v>90</v>
      </c>
      <c r="B23" s="108" t="s">
        <v>84</v>
      </c>
      <c r="C23" s="56" t="s">
        <v>83</v>
      </c>
      <c r="D23" s="57">
        <f t="shared" si="10"/>
        <v>50</v>
      </c>
      <c r="E23" s="57">
        <f t="shared" si="11"/>
        <v>40</v>
      </c>
      <c r="F23" s="58">
        <f t="shared" si="13"/>
        <v>15</v>
      </c>
      <c r="G23" s="58">
        <f t="shared" si="14"/>
        <v>15</v>
      </c>
      <c r="H23" s="59">
        <v>15</v>
      </c>
      <c r="I23" s="59"/>
      <c r="J23" s="59"/>
      <c r="K23" s="59"/>
      <c r="L23" s="58">
        <f t="shared" si="15"/>
        <v>10</v>
      </c>
      <c r="M23" s="57">
        <f t="shared" si="16"/>
        <v>10</v>
      </c>
      <c r="N23" s="60"/>
      <c r="O23" s="60"/>
      <c r="P23" s="60"/>
      <c r="Q23" s="60"/>
      <c r="R23" s="60"/>
      <c r="S23" s="60"/>
      <c r="T23" s="60"/>
      <c r="U23" s="60"/>
      <c r="V23" s="60">
        <v>15</v>
      </c>
      <c r="W23" s="60">
        <v>15</v>
      </c>
      <c r="X23" s="60">
        <v>10</v>
      </c>
      <c r="Y23" s="60">
        <v>10</v>
      </c>
      <c r="Z23" s="60"/>
      <c r="AA23" s="60"/>
      <c r="AB23" s="60"/>
      <c r="AC23" s="60"/>
      <c r="AD23" s="60"/>
      <c r="AE23" s="60"/>
      <c r="AF23" s="60"/>
      <c r="AG23" s="60"/>
      <c r="AH23" s="61"/>
      <c r="AI23" s="61"/>
      <c r="AJ23" s="61"/>
      <c r="AK23" s="61"/>
      <c r="AL23" s="62"/>
      <c r="AM23" s="62"/>
      <c r="AN23" s="62">
        <v>2</v>
      </c>
      <c r="AO23" s="62"/>
      <c r="AP23" s="62"/>
      <c r="AQ23" s="62"/>
      <c r="AR23" s="61">
        <f t="shared" si="12"/>
        <v>1.6</v>
      </c>
      <c r="AS23" s="61"/>
      <c r="AT23" s="61">
        <f>SUM(AL23:AQ23)</f>
        <v>2</v>
      </c>
      <c r="AU23" s="61"/>
    </row>
    <row r="24" spans="1:47" s="7" customFormat="1" x14ac:dyDescent="0.2">
      <c r="A24" s="55" t="s">
        <v>91</v>
      </c>
      <c r="B24" s="108" t="s">
        <v>77</v>
      </c>
      <c r="C24" s="56" t="s">
        <v>56</v>
      </c>
      <c r="D24" s="57">
        <f>SUM(E24,M24)</f>
        <v>25</v>
      </c>
      <c r="E24" s="57">
        <f>SUM(F24:G24,L24)</f>
        <v>20</v>
      </c>
      <c r="F24" s="58">
        <f>SUM(N24,R24,V24,Z24,AD24,AH24)</f>
        <v>0</v>
      </c>
      <c r="G24" s="58">
        <f>SUM(O24,S24,W24,AA24,AE24,AI24)</f>
        <v>15</v>
      </c>
      <c r="H24" s="59">
        <v>15</v>
      </c>
      <c r="I24" s="59"/>
      <c r="J24" s="59"/>
      <c r="K24" s="59"/>
      <c r="L24" s="58">
        <f>SUM(P24,T24,X24,AB24,AF24,AJ24)</f>
        <v>5</v>
      </c>
      <c r="M24" s="57">
        <f>SUM(Q24,U24,Y24,AC24,AG24,AK24)</f>
        <v>5</v>
      </c>
      <c r="N24" s="60"/>
      <c r="O24" s="60">
        <v>15</v>
      </c>
      <c r="P24" s="60">
        <v>5</v>
      </c>
      <c r="Q24" s="60">
        <v>5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  <c r="AI24" s="61"/>
      <c r="AJ24" s="61"/>
      <c r="AK24" s="61"/>
      <c r="AL24" s="62">
        <v>1</v>
      </c>
      <c r="AM24" s="62"/>
      <c r="AN24" s="62"/>
      <c r="AO24" s="62"/>
      <c r="AP24" s="62"/>
      <c r="AQ24" s="62"/>
      <c r="AR24" s="61">
        <f t="shared" si="12"/>
        <v>0.8</v>
      </c>
      <c r="AS24" s="61"/>
      <c r="AT24" s="61"/>
      <c r="AU24" s="61"/>
    </row>
    <row r="25" spans="1:47" s="7" customFormat="1" x14ac:dyDescent="0.2">
      <c r="A25" s="55" t="s">
        <v>92</v>
      </c>
      <c r="B25" s="108" t="s">
        <v>85</v>
      </c>
      <c r="C25" s="56" t="s">
        <v>155</v>
      </c>
      <c r="D25" s="57">
        <f t="shared" si="10"/>
        <v>75</v>
      </c>
      <c r="E25" s="57">
        <f t="shared" si="11"/>
        <v>40</v>
      </c>
      <c r="F25" s="58">
        <f t="shared" si="13"/>
        <v>15</v>
      </c>
      <c r="G25" s="58">
        <f t="shared" si="14"/>
        <v>15</v>
      </c>
      <c r="H25" s="59">
        <v>15</v>
      </c>
      <c r="I25" s="59"/>
      <c r="J25" s="59"/>
      <c r="K25" s="59"/>
      <c r="L25" s="58">
        <f t="shared" si="15"/>
        <v>10</v>
      </c>
      <c r="M25" s="57">
        <f t="shared" si="16"/>
        <v>35</v>
      </c>
      <c r="N25" s="60">
        <v>15</v>
      </c>
      <c r="O25" s="60">
        <v>15</v>
      </c>
      <c r="P25" s="60">
        <v>10</v>
      </c>
      <c r="Q25" s="60">
        <v>35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61"/>
      <c r="AJ25" s="61"/>
      <c r="AK25" s="61"/>
      <c r="AL25" s="62">
        <v>3</v>
      </c>
      <c r="AM25" s="62"/>
      <c r="AN25" s="62"/>
      <c r="AO25" s="62"/>
      <c r="AP25" s="62"/>
      <c r="AQ25" s="62"/>
      <c r="AR25" s="61">
        <f t="shared" si="12"/>
        <v>1.6</v>
      </c>
      <c r="AS25" s="61"/>
      <c r="AT25" s="61"/>
      <c r="AU25" s="61"/>
    </row>
    <row r="26" spans="1:47" s="7" customFormat="1" x14ac:dyDescent="0.2">
      <c r="A26" s="55" t="s">
        <v>93</v>
      </c>
      <c r="B26" s="108" t="s">
        <v>78</v>
      </c>
      <c r="C26" s="56" t="s">
        <v>65</v>
      </c>
      <c r="D26" s="57">
        <f t="shared" si="10"/>
        <v>100</v>
      </c>
      <c r="E26" s="57">
        <f t="shared" si="11"/>
        <v>60</v>
      </c>
      <c r="F26" s="58">
        <f t="shared" si="13"/>
        <v>10</v>
      </c>
      <c r="G26" s="58">
        <f t="shared" si="14"/>
        <v>30</v>
      </c>
      <c r="H26" s="59"/>
      <c r="I26" s="59">
        <v>30</v>
      </c>
      <c r="J26" s="59"/>
      <c r="K26" s="59"/>
      <c r="L26" s="58">
        <f t="shared" si="15"/>
        <v>20</v>
      </c>
      <c r="M26" s="57">
        <f t="shared" si="16"/>
        <v>40</v>
      </c>
      <c r="N26" s="60">
        <v>5</v>
      </c>
      <c r="O26" s="60">
        <v>15</v>
      </c>
      <c r="P26" s="60">
        <v>10</v>
      </c>
      <c r="Q26" s="60">
        <v>20</v>
      </c>
      <c r="R26" s="60">
        <v>5</v>
      </c>
      <c r="S26" s="60">
        <v>15</v>
      </c>
      <c r="T26" s="60">
        <v>10</v>
      </c>
      <c r="U26" s="60">
        <v>20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  <c r="AI26" s="61"/>
      <c r="AJ26" s="61"/>
      <c r="AK26" s="61"/>
      <c r="AL26" s="62">
        <v>2</v>
      </c>
      <c r="AM26" s="62">
        <v>2</v>
      </c>
      <c r="AN26" s="62"/>
      <c r="AO26" s="62"/>
      <c r="AP26" s="62"/>
      <c r="AQ26" s="62"/>
      <c r="AR26" s="61">
        <f t="shared" si="12"/>
        <v>2.4</v>
      </c>
      <c r="AS26" s="61">
        <v>2</v>
      </c>
      <c r="AT26" s="61"/>
      <c r="AU26" s="61"/>
    </row>
    <row r="27" spans="1:47" s="7" customFormat="1" x14ac:dyDescent="0.2">
      <c r="A27" s="55" t="s">
        <v>114</v>
      </c>
      <c r="B27" s="108" t="s">
        <v>86</v>
      </c>
      <c r="C27" s="56" t="s">
        <v>80</v>
      </c>
      <c r="D27" s="57">
        <f t="shared" si="10"/>
        <v>60</v>
      </c>
      <c r="E27" s="57">
        <f t="shared" si="11"/>
        <v>50</v>
      </c>
      <c r="F27" s="58">
        <f t="shared" si="13"/>
        <v>15</v>
      </c>
      <c r="G27" s="58">
        <f t="shared" si="14"/>
        <v>30</v>
      </c>
      <c r="H27" s="59">
        <v>30</v>
      </c>
      <c r="I27" s="59"/>
      <c r="J27" s="59"/>
      <c r="K27" s="59"/>
      <c r="L27" s="58">
        <f t="shared" si="15"/>
        <v>5</v>
      </c>
      <c r="M27" s="57">
        <f t="shared" si="16"/>
        <v>10</v>
      </c>
      <c r="N27" s="60"/>
      <c r="O27" s="60"/>
      <c r="P27" s="60"/>
      <c r="Q27" s="60"/>
      <c r="R27" s="60"/>
      <c r="S27" s="60"/>
      <c r="T27" s="60"/>
      <c r="U27" s="60"/>
      <c r="V27" s="60">
        <v>15</v>
      </c>
      <c r="W27" s="60">
        <v>30</v>
      </c>
      <c r="X27" s="60">
        <v>5</v>
      </c>
      <c r="Y27" s="60">
        <v>10</v>
      </c>
      <c r="Z27" s="60"/>
      <c r="AA27" s="60"/>
      <c r="AB27" s="60"/>
      <c r="AC27" s="60"/>
      <c r="AD27" s="60"/>
      <c r="AE27" s="60"/>
      <c r="AF27" s="60"/>
      <c r="AG27" s="60"/>
      <c r="AH27" s="61"/>
      <c r="AI27" s="61"/>
      <c r="AJ27" s="61"/>
      <c r="AK27" s="61"/>
      <c r="AL27" s="62"/>
      <c r="AM27" s="62"/>
      <c r="AN27" s="62">
        <v>2</v>
      </c>
      <c r="AO27" s="62"/>
      <c r="AP27" s="62"/>
      <c r="AQ27" s="62"/>
      <c r="AR27" s="61">
        <f t="shared" si="12"/>
        <v>2</v>
      </c>
      <c r="AS27" s="61"/>
      <c r="AT27" s="61"/>
      <c r="AU27" s="61"/>
    </row>
    <row r="28" spans="1:47" s="7" customFormat="1" x14ac:dyDescent="0.2">
      <c r="A28" s="55" t="s">
        <v>154</v>
      </c>
      <c r="B28" s="108" t="s">
        <v>79</v>
      </c>
      <c r="C28" s="56" t="s">
        <v>80</v>
      </c>
      <c r="D28" s="57">
        <f t="shared" si="10"/>
        <v>100</v>
      </c>
      <c r="E28" s="57">
        <f t="shared" si="11"/>
        <v>80</v>
      </c>
      <c r="F28" s="58">
        <f t="shared" si="13"/>
        <v>30</v>
      </c>
      <c r="G28" s="58">
        <f t="shared" si="14"/>
        <v>30</v>
      </c>
      <c r="H28" s="59">
        <v>30</v>
      </c>
      <c r="I28" s="59"/>
      <c r="J28" s="59"/>
      <c r="K28" s="59"/>
      <c r="L28" s="58">
        <f t="shared" si="15"/>
        <v>20</v>
      </c>
      <c r="M28" s="57">
        <f t="shared" si="16"/>
        <v>20</v>
      </c>
      <c r="N28" s="60"/>
      <c r="O28" s="60"/>
      <c r="P28" s="60"/>
      <c r="Q28" s="60"/>
      <c r="R28" s="60">
        <v>15</v>
      </c>
      <c r="S28" s="60">
        <v>15</v>
      </c>
      <c r="T28" s="60">
        <v>10</v>
      </c>
      <c r="U28" s="60">
        <v>10</v>
      </c>
      <c r="V28" s="60">
        <v>15</v>
      </c>
      <c r="W28" s="60">
        <v>15</v>
      </c>
      <c r="X28" s="60">
        <v>10</v>
      </c>
      <c r="Y28" s="60">
        <v>10</v>
      </c>
      <c r="Z28" s="60"/>
      <c r="AA28" s="60"/>
      <c r="AB28" s="60"/>
      <c r="AC28" s="60"/>
      <c r="AD28" s="60"/>
      <c r="AE28" s="60"/>
      <c r="AF28" s="60"/>
      <c r="AG28" s="60"/>
      <c r="AH28" s="61"/>
      <c r="AI28" s="61"/>
      <c r="AJ28" s="61"/>
      <c r="AK28" s="61"/>
      <c r="AL28" s="62"/>
      <c r="AM28" s="62">
        <v>2</v>
      </c>
      <c r="AN28" s="62">
        <v>2</v>
      </c>
      <c r="AO28" s="62"/>
      <c r="AP28" s="62"/>
      <c r="AQ28" s="62"/>
      <c r="AR28" s="61">
        <v>2</v>
      </c>
      <c r="AS28" s="61"/>
      <c r="AT28" s="61"/>
      <c r="AU28" s="61"/>
    </row>
    <row r="29" spans="1:47" s="7" customFormat="1" ht="35.25" customHeight="1" x14ac:dyDescent="0.2">
      <c r="A29" s="55" t="s">
        <v>164</v>
      </c>
      <c r="B29" s="108" t="s">
        <v>87</v>
      </c>
      <c r="C29" s="56" t="s">
        <v>58</v>
      </c>
      <c r="D29" s="57">
        <f t="shared" si="10"/>
        <v>100</v>
      </c>
      <c r="E29" s="57">
        <f t="shared" si="11"/>
        <v>80</v>
      </c>
      <c r="F29" s="58">
        <f t="shared" si="13"/>
        <v>30</v>
      </c>
      <c r="G29" s="58">
        <f t="shared" si="14"/>
        <v>30</v>
      </c>
      <c r="H29" s="59"/>
      <c r="I29" s="59">
        <v>30</v>
      </c>
      <c r="J29" s="59"/>
      <c r="K29" s="59"/>
      <c r="L29" s="58">
        <f t="shared" si="15"/>
        <v>20</v>
      </c>
      <c r="M29" s="57">
        <f t="shared" si="16"/>
        <v>20</v>
      </c>
      <c r="N29" s="60">
        <v>15</v>
      </c>
      <c r="O29" s="60">
        <v>15</v>
      </c>
      <c r="P29" s="60">
        <v>10</v>
      </c>
      <c r="Q29" s="60">
        <v>10</v>
      </c>
      <c r="R29" s="60">
        <v>15</v>
      </c>
      <c r="S29" s="60">
        <v>15</v>
      </c>
      <c r="T29" s="60">
        <v>10</v>
      </c>
      <c r="U29" s="60">
        <v>10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1"/>
      <c r="AI29" s="61"/>
      <c r="AJ29" s="61"/>
      <c r="AK29" s="61"/>
      <c r="AL29" s="62">
        <v>2</v>
      </c>
      <c r="AM29" s="62">
        <v>2</v>
      </c>
      <c r="AN29" s="62"/>
      <c r="AO29" s="62"/>
      <c r="AP29" s="62"/>
      <c r="AQ29" s="62"/>
      <c r="AR29" s="61">
        <f t="shared" si="12"/>
        <v>3.2</v>
      </c>
      <c r="AS29" s="61">
        <v>3</v>
      </c>
      <c r="AT29" s="61"/>
      <c r="AU29" s="61"/>
    </row>
    <row r="30" spans="1:47" s="7" customFormat="1" x14ac:dyDescent="0.2">
      <c r="A30" s="55" t="s">
        <v>165</v>
      </c>
      <c r="B30" s="108" t="s">
        <v>82</v>
      </c>
      <c r="C30" s="56" t="s">
        <v>83</v>
      </c>
      <c r="D30" s="57">
        <f t="shared" si="10"/>
        <v>25</v>
      </c>
      <c r="E30" s="57">
        <f t="shared" si="11"/>
        <v>20</v>
      </c>
      <c r="F30" s="58">
        <f t="shared" si="13"/>
        <v>15</v>
      </c>
      <c r="G30" s="58">
        <f t="shared" si="14"/>
        <v>0</v>
      </c>
      <c r="H30" s="59"/>
      <c r="I30" s="59"/>
      <c r="J30" s="59"/>
      <c r="K30" s="59"/>
      <c r="L30" s="58">
        <f t="shared" si="15"/>
        <v>5</v>
      </c>
      <c r="M30" s="57">
        <f t="shared" si="16"/>
        <v>5</v>
      </c>
      <c r="N30" s="60"/>
      <c r="O30" s="60"/>
      <c r="P30" s="60"/>
      <c r="Q30" s="60"/>
      <c r="R30" s="60"/>
      <c r="S30" s="60"/>
      <c r="T30" s="60"/>
      <c r="U30" s="60"/>
      <c r="V30" s="60">
        <v>15</v>
      </c>
      <c r="W30" s="60"/>
      <c r="X30" s="60">
        <v>5</v>
      </c>
      <c r="Y30" s="60">
        <v>5</v>
      </c>
      <c r="Z30" s="60"/>
      <c r="AA30" s="60"/>
      <c r="AB30" s="60"/>
      <c r="AC30" s="60"/>
      <c r="AD30" s="60"/>
      <c r="AE30" s="60"/>
      <c r="AF30" s="60"/>
      <c r="AG30" s="60"/>
      <c r="AH30" s="61"/>
      <c r="AI30" s="61"/>
      <c r="AJ30" s="61"/>
      <c r="AK30" s="61"/>
      <c r="AL30" s="62"/>
      <c r="AM30" s="62"/>
      <c r="AN30" s="62">
        <v>1</v>
      </c>
      <c r="AO30" s="62"/>
      <c r="AP30" s="62"/>
      <c r="AQ30" s="62"/>
      <c r="AR30" s="61">
        <f t="shared" si="12"/>
        <v>0.8</v>
      </c>
      <c r="AS30" s="61"/>
      <c r="AT30" s="61"/>
      <c r="AU30" s="61"/>
    </row>
    <row r="31" spans="1:47" s="7" customFormat="1" x14ac:dyDescent="0.2">
      <c r="A31" s="55" t="s">
        <v>166</v>
      </c>
      <c r="B31" s="108" t="s">
        <v>139</v>
      </c>
      <c r="C31" s="56" t="s">
        <v>56</v>
      </c>
      <c r="D31" s="57">
        <f>SUM(E31,M31)</f>
        <v>75</v>
      </c>
      <c r="E31" s="57">
        <f>SUM(F31:G31,L31)</f>
        <v>40</v>
      </c>
      <c r="F31" s="58">
        <f>SUM(N31,R31,V31,Z31,AD31,AH31)</f>
        <v>15</v>
      </c>
      <c r="G31" s="58">
        <f>SUM(O31,S31,W31,AA31,AE31,AI31)</f>
        <v>15</v>
      </c>
      <c r="H31" s="59">
        <v>15</v>
      </c>
      <c r="I31" s="59"/>
      <c r="J31" s="59"/>
      <c r="K31" s="59"/>
      <c r="L31" s="58">
        <f>SUM(P31,T31,X31,AB31,AF31,AJ31)</f>
        <v>10</v>
      </c>
      <c r="M31" s="57">
        <f>SUM(Q31,U31,Y31,AC31,AG31,AK31)</f>
        <v>35</v>
      </c>
      <c r="N31" s="60">
        <v>15</v>
      </c>
      <c r="O31" s="60">
        <v>15</v>
      </c>
      <c r="P31" s="60">
        <v>10</v>
      </c>
      <c r="Q31" s="60">
        <v>35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1"/>
      <c r="AI31" s="61"/>
      <c r="AJ31" s="61"/>
      <c r="AK31" s="61"/>
      <c r="AL31" s="62">
        <v>3</v>
      </c>
      <c r="AM31" s="62"/>
      <c r="AN31" s="62"/>
      <c r="AO31" s="62"/>
      <c r="AP31" s="62"/>
      <c r="AQ31" s="62"/>
      <c r="AR31" s="61">
        <f t="shared" si="12"/>
        <v>1.6</v>
      </c>
      <c r="AS31" s="61"/>
      <c r="AT31" s="61"/>
      <c r="AU31" s="61"/>
    </row>
    <row r="32" spans="1:47" s="23" customFormat="1" ht="37.5" customHeight="1" x14ac:dyDescent="0.2">
      <c r="A32" s="51" t="s">
        <v>19</v>
      </c>
      <c r="B32" s="52" t="s">
        <v>30</v>
      </c>
      <c r="C32" s="51"/>
      <c r="D32" s="53">
        <f>SUM(D33:D51)</f>
        <v>1940</v>
      </c>
      <c r="E32" s="53">
        <f t="shared" ref="E32:AU32" si="17">SUM(E33:E51)</f>
        <v>1350</v>
      </c>
      <c r="F32" s="54">
        <f t="shared" si="17"/>
        <v>285</v>
      </c>
      <c r="G32" s="54">
        <f t="shared" si="17"/>
        <v>735</v>
      </c>
      <c r="H32" s="54">
        <f t="shared" si="17"/>
        <v>375</v>
      </c>
      <c r="I32" s="54">
        <f t="shared" si="17"/>
        <v>285</v>
      </c>
      <c r="J32" s="54">
        <f t="shared" si="17"/>
        <v>60</v>
      </c>
      <c r="K32" s="54">
        <f t="shared" si="17"/>
        <v>0</v>
      </c>
      <c r="L32" s="54">
        <f t="shared" si="17"/>
        <v>330</v>
      </c>
      <c r="M32" s="53">
        <f t="shared" si="17"/>
        <v>590</v>
      </c>
      <c r="N32" s="54">
        <f t="shared" si="17"/>
        <v>15</v>
      </c>
      <c r="O32" s="54">
        <f t="shared" si="17"/>
        <v>15</v>
      </c>
      <c r="P32" s="54">
        <f t="shared" si="17"/>
        <v>10</v>
      </c>
      <c r="Q32" s="54">
        <f t="shared" si="17"/>
        <v>10</v>
      </c>
      <c r="R32" s="54">
        <f t="shared" si="17"/>
        <v>60</v>
      </c>
      <c r="S32" s="54">
        <f t="shared" si="17"/>
        <v>75</v>
      </c>
      <c r="T32" s="54">
        <f t="shared" si="17"/>
        <v>30</v>
      </c>
      <c r="U32" s="54">
        <f t="shared" si="17"/>
        <v>45</v>
      </c>
      <c r="V32" s="54">
        <f t="shared" si="17"/>
        <v>105</v>
      </c>
      <c r="W32" s="54">
        <f t="shared" si="17"/>
        <v>150</v>
      </c>
      <c r="X32" s="54">
        <f t="shared" si="17"/>
        <v>90</v>
      </c>
      <c r="Y32" s="54">
        <f t="shared" si="17"/>
        <v>130</v>
      </c>
      <c r="Z32" s="54">
        <f t="shared" si="17"/>
        <v>60</v>
      </c>
      <c r="AA32" s="54">
        <f t="shared" si="17"/>
        <v>195</v>
      </c>
      <c r="AB32" s="54">
        <f t="shared" si="17"/>
        <v>95</v>
      </c>
      <c r="AC32" s="54">
        <f t="shared" si="17"/>
        <v>150</v>
      </c>
      <c r="AD32" s="54">
        <f t="shared" si="17"/>
        <v>30</v>
      </c>
      <c r="AE32" s="54">
        <f t="shared" si="17"/>
        <v>150</v>
      </c>
      <c r="AF32" s="54">
        <f t="shared" si="17"/>
        <v>50</v>
      </c>
      <c r="AG32" s="54">
        <f t="shared" si="17"/>
        <v>90</v>
      </c>
      <c r="AH32" s="54">
        <f t="shared" si="17"/>
        <v>15</v>
      </c>
      <c r="AI32" s="54">
        <f t="shared" si="17"/>
        <v>150</v>
      </c>
      <c r="AJ32" s="54">
        <f t="shared" si="17"/>
        <v>55</v>
      </c>
      <c r="AK32" s="54">
        <f t="shared" si="17"/>
        <v>165</v>
      </c>
      <c r="AL32" s="54">
        <f t="shared" si="17"/>
        <v>2</v>
      </c>
      <c r="AM32" s="54">
        <f t="shared" si="17"/>
        <v>8</v>
      </c>
      <c r="AN32" s="54">
        <f t="shared" si="17"/>
        <v>19</v>
      </c>
      <c r="AO32" s="54">
        <f t="shared" si="17"/>
        <v>19</v>
      </c>
      <c r="AP32" s="54">
        <f t="shared" si="17"/>
        <v>12</v>
      </c>
      <c r="AQ32" s="54">
        <f>SUM(AQ33:AQ51)</f>
        <v>15</v>
      </c>
      <c r="AR32" s="54">
        <f t="shared" si="17"/>
        <v>53.8</v>
      </c>
      <c r="AS32" s="54">
        <f t="shared" si="17"/>
        <v>75</v>
      </c>
      <c r="AT32" s="54">
        <f t="shared" si="17"/>
        <v>4</v>
      </c>
      <c r="AU32" s="54">
        <f t="shared" si="17"/>
        <v>11</v>
      </c>
    </row>
    <row r="33" spans="1:47" s="7" customFormat="1" ht="35.25" customHeight="1" x14ac:dyDescent="0.2">
      <c r="A33" s="55" t="s">
        <v>167</v>
      </c>
      <c r="B33" s="108" t="s">
        <v>138</v>
      </c>
      <c r="C33" s="56" t="s">
        <v>60</v>
      </c>
      <c r="D33" s="57">
        <f t="shared" ref="D33:D51" si="18">SUM(E33,M33)</f>
        <v>75</v>
      </c>
      <c r="E33" s="57">
        <f t="shared" ref="E33:E51" si="19">SUM(F33:G33,L33)</f>
        <v>55</v>
      </c>
      <c r="F33" s="58">
        <f>SUM(N33,R33,V33,Z33,AD33,AH33)</f>
        <v>15</v>
      </c>
      <c r="G33" s="58">
        <f>SUM(O33,S33,W33,AA33,AE33,AI33)</f>
        <v>30</v>
      </c>
      <c r="H33" s="59">
        <v>30</v>
      </c>
      <c r="I33" s="59"/>
      <c r="J33" s="59"/>
      <c r="K33" s="59"/>
      <c r="L33" s="58">
        <f>SUM(P33,T33,X33,AB33,AF33,AJ33)</f>
        <v>10</v>
      </c>
      <c r="M33" s="57">
        <f>SUM(Q33,U33,Y33,AC33,AG33,AK33)</f>
        <v>20</v>
      </c>
      <c r="N33" s="60"/>
      <c r="O33" s="60"/>
      <c r="P33" s="60"/>
      <c r="Q33" s="60"/>
      <c r="R33" s="60">
        <v>15</v>
      </c>
      <c r="S33" s="60">
        <v>30</v>
      </c>
      <c r="T33" s="60">
        <v>10</v>
      </c>
      <c r="U33" s="60">
        <v>20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1"/>
      <c r="AI33" s="61"/>
      <c r="AJ33" s="61"/>
      <c r="AK33" s="61"/>
      <c r="AL33" s="62"/>
      <c r="AM33" s="62">
        <v>3</v>
      </c>
      <c r="AN33" s="62"/>
      <c r="AO33" s="62"/>
      <c r="AP33" s="62"/>
      <c r="AQ33" s="62"/>
      <c r="AR33" s="61">
        <f t="shared" ref="AR33:AR51" si="20">E33/25</f>
        <v>2.2000000000000002</v>
      </c>
      <c r="AS33" s="61">
        <f t="shared" ref="AS33:AS51" si="21">SUM(AL33:AQ33)</f>
        <v>3</v>
      </c>
      <c r="AT33" s="61"/>
      <c r="AU33" s="61"/>
    </row>
    <row r="34" spans="1:47" s="7" customFormat="1" ht="35.25" customHeight="1" x14ac:dyDescent="0.2">
      <c r="A34" s="55">
        <v>24</v>
      </c>
      <c r="B34" s="108" t="s">
        <v>163</v>
      </c>
      <c r="C34" s="56" t="s">
        <v>112</v>
      </c>
      <c r="D34" s="57">
        <f t="shared" si="18"/>
        <v>100</v>
      </c>
      <c r="E34" s="57">
        <f t="shared" si="19"/>
        <v>80</v>
      </c>
      <c r="F34" s="58">
        <f>SUM(AD34,AH34)</f>
        <v>0</v>
      </c>
      <c r="G34" s="58">
        <f>SUM(AE34,AI34)</f>
        <v>60</v>
      </c>
      <c r="H34" s="59">
        <v>60</v>
      </c>
      <c r="I34" s="59"/>
      <c r="J34" s="59"/>
      <c r="K34" s="59"/>
      <c r="L34" s="58">
        <f>SUM(AF34,AJ34)</f>
        <v>20</v>
      </c>
      <c r="M34" s="57">
        <f>SUM(AG34,AK34)</f>
        <v>20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>
        <v>30</v>
      </c>
      <c r="AF34" s="60">
        <v>10</v>
      </c>
      <c r="AG34" s="60">
        <v>10</v>
      </c>
      <c r="AH34" s="61"/>
      <c r="AI34" s="61">
        <v>30</v>
      </c>
      <c r="AJ34" s="61">
        <v>10</v>
      </c>
      <c r="AK34" s="61">
        <v>10</v>
      </c>
      <c r="AL34" s="62"/>
      <c r="AM34" s="62"/>
      <c r="AN34" s="62"/>
      <c r="AO34" s="62"/>
      <c r="AP34" s="62">
        <v>2</v>
      </c>
      <c r="AQ34" s="62">
        <v>2</v>
      </c>
      <c r="AR34" s="61">
        <v>3</v>
      </c>
      <c r="AS34" s="61">
        <v>4</v>
      </c>
      <c r="AT34" s="61"/>
      <c r="AU34" s="61"/>
    </row>
    <row r="35" spans="1:47" s="7" customFormat="1" ht="35.25" customHeight="1" x14ac:dyDescent="0.2">
      <c r="A35" s="55" t="s">
        <v>168</v>
      </c>
      <c r="B35" s="108" t="s">
        <v>94</v>
      </c>
      <c r="C35" s="56" t="s">
        <v>80</v>
      </c>
      <c r="D35" s="57">
        <f t="shared" si="18"/>
        <v>125</v>
      </c>
      <c r="E35" s="57">
        <f t="shared" si="19"/>
        <v>80</v>
      </c>
      <c r="F35" s="58">
        <f t="shared" ref="F35:F51" si="22">SUM(N35,R35,V35,Z35,AD35,AH35)</f>
        <v>30</v>
      </c>
      <c r="G35" s="58">
        <f t="shared" ref="G35:G51" si="23">SUM(O35,S35,W35,AA35,AE35,AI35)</f>
        <v>30</v>
      </c>
      <c r="H35" s="59"/>
      <c r="I35" s="59">
        <v>30</v>
      </c>
      <c r="J35" s="59"/>
      <c r="K35" s="59"/>
      <c r="L35" s="58">
        <f t="shared" ref="L35:L51" si="24">SUM(P35,T35,X35,AB35,AF35,AJ35)</f>
        <v>20</v>
      </c>
      <c r="M35" s="57">
        <f t="shared" ref="M35:M51" si="25">SUM(Q35,U35,Y35,AC35,AG35,AK35)</f>
        <v>45</v>
      </c>
      <c r="N35" s="60"/>
      <c r="O35" s="60"/>
      <c r="P35" s="60"/>
      <c r="Q35" s="60"/>
      <c r="R35" s="60">
        <v>15</v>
      </c>
      <c r="S35" s="60">
        <v>15</v>
      </c>
      <c r="T35" s="60">
        <v>10</v>
      </c>
      <c r="U35" s="60">
        <v>10</v>
      </c>
      <c r="V35" s="60">
        <v>15</v>
      </c>
      <c r="W35" s="60">
        <v>15</v>
      </c>
      <c r="X35" s="60">
        <v>10</v>
      </c>
      <c r="Y35" s="60">
        <v>35</v>
      </c>
      <c r="Z35" s="60"/>
      <c r="AA35" s="60"/>
      <c r="AB35" s="60"/>
      <c r="AC35" s="60"/>
      <c r="AD35" s="60"/>
      <c r="AE35" s="60"/>
      <c r="AF35" s="60"/>
      <c r="AG35" s="60"/>
      <c r="AH35" s="61"/>
      <c r="AI35" s="61"/>
      <c r="AJ35" s="61"/>
      <c r="AK35" s="61"/>
      <c r="AL35" s="62"/>
      <c r="AM35" s="62">
        <v>2</v>
      </c>
      <c r="AN35" s="62">
        <v>3</v>
      </c>
      <c r="AO35" s="62"/>
      <c r="AP35" s="62"/>
      <c r="AQ35" s="62"/>
      <c r="AR35" s="61">
        <f t="shared" si="20"/>
        <v>3.2</v>
      </c>
      <c r="AS35" s="61">
        <f t="shared" si="21"/>
        <v>5</v>
      </c>
      <c r="AT35" s="61"/>
      <c r="AU35" s="61"/>
    </row>
    <row r="36" spans="1:47" s="7" customFormat="1" x14ac:dyDescent="0.2">
      <c r="A36" s="55" t="s">
        <v>169</v>
      </c>
      <c r="B36" s="108" t="s">
        <v>95</v>
      </c>
      <c r="C36" s="56" t="s">
        <v>65</v>
      </c>
      <c r="D36" s="57">
        <f t="shared" si="18"/>
        <v>100</v>
      </c>
      <c r="E36" s="57">
        <f t="shared" si="19"/>
        <v>80</v>
      </c>
      <c r="F36" s="58">
        <f t="shared" si="22"/>
        <v>30</v>
      </c>
      <c r="G36" s="58">
        <f t="shared" si="23"/>
        <v>30</v>
      </c>
      <c r="H36" s="59">
        <v>30</v>
      </c>
      <c r="I36" s="59"/>
      <c r="J36" s="59"/>
      <c r="K36" s="59"/>
      <c r="L36" s="58">
        <f t="shared" si="24"/>
        <v>20</v>
      </c>
      <c r="M36" s="57">
        <f t="shared" si="25"/>
        <v>20</v>
      </c>
      <c r="N36" s="60">
        <v>15</v>
      </c>
      <c r="O36" s="60">
        <v>15</v>
      </c>
      <c r="P36" s="60">
        <v>10</v>
      </c>
      <c r="Q36" s="60">
        <v>10</v>
      </c>
      <c r="R36" s="60">
        <v>15</v>
      </c>
      <c r="S36" s="60">
        <v>15</v>
      </c>
      <c r="T36" s="60">
        <v>10</v>
      </c>
      <c r="U36" s="60">
        <v>10</v>
      </c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1"/>
      <c r="AI36" s="61"/>
      <c r="AJ36" s="61"/>
      <c r="AK36" s="61"/>
      <c r="AL36" s="62">
        <v>2</v>
      </c>
      <c r="AM36" s="62">
        <v>2</v>
      </c>
      <c r="AN36" s="62"/>
      <c r="AO36" s="62"/>
      <c r="AP36" s="62"/>
      <c r="AQ36" s="62"/>
      <c r="AR36" s="61">
        <f t="shared" si="20"/>
        <v>3.2</v>
      </c>
      <c r="AS36" s="61">
        <f t="shared" si="21"/>
        <v>4</v>
      </c>
      <c r="AT36" s="61"/>
      <c r="AU36" s="61"/>
    </row>
    <row r="37" spans="1:47" s="7" customFormat="1" x14ac:dyDescent="0.2">
      <c r="A37" s="55" t="s">
        <v>170</v>
      </c>
      <c r="B37" s="108" t="s">
        <v>96</v>
      </c>
      <c r="C37" s="56" t="s">
        <v>97</v>
      </c>
      <c r="D37" s="57">
        <f t="shared" ref="D37:D43" si="26">SUM(E37,M37)</f>
        <v>235</v>
      </c>
      <c r="E37" s="57">
        <f t="shared" ref="E37:E43" si="27">SUM(F37:G37,L37)</f>
        <v>155</v>
      </c>
      <c r="F37" s="58">
        <f t="shared" ref="F37:G43" si="28">SUM(N37,R37,V37,Z37,AD37,AH37)</f>
        <v>30</v>
      </c>
      <c r="G37" s="58">
        <f t="shared" si="28"/>
        <v>90</v>
      </c>
      <c r="H37" s="59"/>
      <c r="I37" s="59">
        <v>90</v>
      </c>
      <c r="J37" s="59"/>
      <c r="K37" s="59"/>
      <c r="L37" s="58">
        <f t="shared" ref="L37:M43" si="29">SUM(P37,T37,X37,AB37,AF37,AJ37)</f>
        <v>35</v>
      </c>
      <c r="M37" s="57">
        <f t="shared" si="29"/>
        <v>80</v>
      </c>
      <c r="N37" s="60"/>
      <c r="O37" s="60"/>
      <c r="P37" s="60"/>
      <c r="Q37" s="60"/>
      <c r="R37" s="60">
        <v>15</v>
      </c>
      <c r="S37" s="60">
        <v>15</v>
      </c>
      <c r="T37" s="60"/>
      <c r="U37" s="60">
        <v>5</v>
      </c>
      <c r="V37" s="60">
        <v>15</v>
      </c>
      <c r="W37" s="60">
        <v>30</v>
      </c>
      <c r="X37" s="60">
        <v>20</v>
      </c>
      <c r="Y37" s="60">
        <v>35</v>
      </c>
      <c r="Z37" s="60"/>
      <c r="AA37" s="60">
        <v>45</v>
      </c>
      <c r="AB37" s="60">
        <v>15</v>
      </c>
      <c r="AC37" s="60">
        <v>40</v>
      </c>
      <c r="AD37" s="60"/>
      <c r="AE37" s="60"/>
      <c r="AF37" s="60"/>
      <c r="AG37" s="60"/>
      <c r="AH37" s="61"/>
      <c r="AI37" s="61"/>
      <c r="AJ37" s="61"/>
      <c r="AK37" s="61"/>
      <c r="AL37" s="62"/>
      <c r="AM37" s="62">
        <v>1</v>
      </c>
      <c r="AN37" s="62">
        <v>4</v>
      </c>
      <c r="AO37" s="62">
        <v>4</v>
      </c>
      <c r="AP37" s="62"/>
      <c r="AQ37" s="62"/>
      <c r="AR37" s="61">
        <f t="shared" si="20"/>
        <v>6.2</v>
      </c>
      <c r="AS37" s="61">
        <f t="shared" si="21"/>
        <v>9</v>
      </c>
      <c r="AT37" s="61"/>
      <c r="AU37" s="61"/>
    </row>
    <row r="38" spans="1:47" s="7" customFormat="1" x14ac:dyDescent="0.2">
      <c r="A38" s="55" t="s">
        <v>171</v>
      </c>
      <c r="B38" s="108" t="s">
        <v>98</v>
      </c>
      <c r="C38" s="56" t="s">
        <v>97</v>
      </c>
      <c r="D38" s="57">
        <f t="shared" si="26"/>
        <v>100</v>
      </c>
      <c r="E38" s="57">
        <f t="shared" si="27"/>
        <v>80</v>
      </c>
      <c r="F38" s="58">
        <f t="shared" si="28"/>
        <v>15</v>
      </c>
      <c r="G38" s="58">
        <f t="shared" si="28"/>
        <v>45</v>
      </c>
      <c r="H38" s="59">
        <v>45</v>
      </c>
      <c r="I38" s="59"/>
      <c r="J38" s="59"/>
      <c r="K38" s="59"/>
      <c r="L38" s="58">
        <f t="shared" si="29"/>
        <v>20</v>
      </c>
      <c r="M38" s="57">
        <f t="shared" si="29"/>
        <v>20</v>
      </c>
      <c r="N38" s="60"/>
      <c r="O38" s="60"/>
      <c r="P38" s="60"/>
      <c r="Q38" s="60"/>
      <c r="R38" s="60"/>
      <c r="S38" s="60"/>
      <c r="T38" s="60"/>
      <c r="U38" s="60"/>
      <c r="V38" s="60">
        <v>15</v>
      </c>
      <c r="W38" s="60">
        <v>15</v>
      </c>
      <c r="X38" s="60">
        <v>10</v>
      </c>
      <c r="Y38" s="60">
        <v>10</v>
      </c>
      <c r="Z38" s="60"/>
      <c r="AA38" s="60">
        <v>30</v>
      </c>
      <c r="AB38" s="60">
        <v>10</v>
      </c>
      <c r="AC38" s="60">
        <v>10</v>
      </c>
      <c r="AD38" s="60"/>
      <c r="AE38" s="60"/>
      <c r="AF38" s="60"/>
      <c r="AG38" s="60"/>
      <c r="AH38" s="61"/>
      <c r="AI38" s="61"/>
      <c r="AJ38" s="61"/>
      <c r="AK38" s="61"/>
      <c r="AL38" s="62"/>
      <c r="AM38" s="62"/>
      <c r="AN38" s="62">
        <v>2</v>
      </c>
      <c r="AO38" s="62">
        <v>2</v>
      </c>
      <c r="AP38" s="62"/>
      <c r="AQ38" s="62"/>
      <c r="AR38" s="61">
        <f t="shared" si="20"/>
        <v>3.2</v>
      </c>
      <c r="AS38" s="61">
        <f t="shared" si="21"/>
        <v>4</v>
      </c>
      <c r="AT38" s="61"/>
      <c r="AU38" s="61"/>
    </row>
    <row r="39" spans="1:47" s="7" customFormat="1" x14ac:dyDescent="0.2">
      <c r="A39" s="55" t="s">
        <v>172</v>
      </c>
      <c r="B39" s="108" t="s">
        <v>99</v>
      </c>
      <c r="C39" s="56" t="s">
        <v>81</v>
      </c>
      <c r="D39" s="57">
        <f t="shared" si="26"/>
        <v>100</v>
      </c>
      <c r="E39" s="57">
        <f t="shared" si="27"/>
        <v>80</v>
      </c>
      <c r="F39" s="58">
        <f t="shared" si="28"/>
        <v>30</v>
      </c>
      <c r="G39" s="58">
        <f t="shared" si="28"/>
        <v>30</v>
      </c>
      <c r="H39" s="59">
        <v>30</v>
      </c>
      <c r="I39" s="59"/>
      <c r="J39" s="59"/>
      <c r="K39" s="59"/>
      <c r="L39" s="58">
        <f t="shared" si="29"/>
        <v>20</v>
      </c>
      <c r="M39" s="57">
        <f t="shared" si="29"/>
        <v>20</v>
      </c>
      <c r="N39" s="60"/>
      <c r="O39" s="60"/>
      <c r="P39" s="60"/>
      <c r="Q39" s="60"/>
      <c r="R39" s="60"/>
      <c r="S39" s="60"/>
      <c r="T39" s="60"/>
      <c r="U39" s="60"/>
      <c r="V39" s="60">
        <v>15</v>
      </c>
      <c r="W39" s="60">
        <v>15</v>
      </c>
      <c r="X39" s="60">
        <v>10</v>
      </c>
      <c r="Y39" s="60">
        <v>10</v>
      </c>
      <c r="Z39" s="60">
        <v>15</v>
      </c>
      <c r="AA39" s="60">
        <v>15</v>
      </c>
      <c r="AB39" s="60">
        <v>10</v>
      </c>
      <c r="AC39" s="60">
        <v>10</v>
      </c>
      <c r="AD39" s="60"/>
      <c r="AE39" s="60"/>
      <c r="AF39" s="60"/>
      <c r="AG39" s="60"/>
      <c r="AH39" s="61"/>
      <c r="AI39" s="61"/>
      <c r="AJ39" s="61"/>
      <c r="AK39" s="61"/>
      <c r="AL39" s="62"/>
      <c r="AM39" s="62"/>
      <c r="AN39" s="62">
        <v>2</v>
      </c>
      <c r="AO39" s="62">
        <v>2</v>
      </c>
      <c r="AP39" s="62"/>
      <c r="AQ39" s="62"/>
      <c r="AR39" s="61">
        <f t="shared" si="20"/>
        <v>3.2</v>
      </c>
      <c r="AS39" s="61">
        <f t="shared" si="21"/>
        <v>4</v>
      </c>
      <c r="AT39" s="61"/>
      <c r="AU39" s="61"/>
    </row>
    <row r="40" spans="1:47" s="7" customFormat="1" x14ac:dyDescent="0.2">
      <c r="A40" s="55" t="s">
        <v>174</v>
      </c>
      <c r="B40" s="108" t="s">
        <v>100</v>
      </c>
      <c r="C40" s="56" t="s">
        <v>97</v>
      </c>
      <c r="D40" s="57">
        <f t="shared" si="26"/>
        <v>125</v>
      </c>
      <c r="E40" s="57">
        <f t="shared" si="27"/>
        <v>85</v>
      </c>
      <c r="F40" s="58">
        <f t="shared" si="28"/>
        <v>30</v>
      </c>
      <c r="G40" s="58">
        <f t="shared" si="28"/>
        <v>30</v>
      </c>
      <c r="H40" s="59">
        <v>30</v>
      </c>
      <c r="I40" s="59"/>
      <c r="J40" s="59"/>
      <c r="K40" s="59"/>
      <c r="L40" s="58">
        <f t="shared" si="29"/>
        <v>25</v>
      </c>
      <c r="M40" s="57">
        <f t="shared" si="29"/>
        <v>40</v>
      </c>
      <c r="N40" s="60"/>
      <c r="O40" s="60"/>
      <c r="P40" s="60"/>
      <c r="Q40" s="60"/>
      <c r="R40" s="60"/>
      <c r="S40" s="60"/>
      <c r="T40" s="60"/>
      <c r="U40" s="60"/>
      <c r="V40" s="60">
        <v>15</v>
      </c>
      <c r="W40" s="60">
        <v>15</v>
      </c>
      <c r="X40" s="60">
        <v>10</v>
      </c>
      <c r="Y40" s="60">
        <v>10</v>
      </c>
      <c r="Z40" s="60">
        <v>15</v>
      </c>
      <c r="AA40" s="60">
        <v>15</v>
      </c>
      <c r="AB40" s="60">
        <v>15</v>
      </c>
      <c r="AC40" s="60">
        <v>30</v>
      </c>
      <c r="AD40" s="60"/>
      <c r="AE40" s="60"/>
      <c r="AF40" s="60"/>
      <c r="AG40" s="60"/>
      <c r="AH40" s="61"/>
      <c r="AI40" s="61"/>
      <c r="AJ40" s="61"/>
      <c r="AK40" s="61"/>
      <c r="AL40" s="62"/>
      <c r="AM40" s="62"/>
      <c r="AN40" s="62">
        <v>2</v>
      </c>
      <c r="AO40" s="62">
        <v>2</v>
      </c>
      <c r="AP40" s="62"/>
      <c r="AQ40" s="62"/>
      <c r="AR40" s="61">
        <f t="shared" si="20"/>
        <v>3.4</v>
      </c>
      <c r="AS40" s="61">
        <f t="shared" si="21"/>
        <v>4</v>
      </c>
      <c r="AT40" s="61"/>
      <c r="AU40" s="61"/>
    </row>
    <row r="41" spans="1:47" s="7" customFormat="1" ht="49.5" x14ac:dyDescent="0.2">
      <c r="A41" s="55" t="s">
        <v>173</v>
      </c>
      <c r="B41" s="109" t="s">
        <v>101</v>
      </c>
      <c r="C41" s="63" t="s">
        <v>102</v>
      </c>
      <c r="D41" s="57">
        <f t="shared" si="26"/>
        <v>50</v>
      </c>
      <c r="E41" s="57">
        <f t="shared" si="27"/>
        <v>40</v>
      </c>
      <c r="F41" s="58">
        <f t="shared" si="28"/>
        <v>15</v>
      </c>
      <c r="G41" s="58">
        <f t="shared" si="28"/>
        <v>15</v>
      </c>
      <c r="H41" s="59">
        <v>15</v>
      </c>
      <c r="I41" s="59"/>
      <c r="J41" s="59"/>
      <c r="K41" s="59"/>
      <c r="L41" s="58">
        <f t="shared" si="29"/>
        <v>10</v>
      </c>
      <c r="M41" s="57">
        <f t="shared" si="29"/>
        <v>10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>
        <v>15</v>
      </c>
      <c r="AA41" s="64">
        <v>15</v>
      </c>
      <c r="AB41" s="64">
        <v>10</v>
      </c>
      <c r="AC41" s="64">
        <v>10</v>
      </c>
      <c r="AD41" s="64"/>
      <c r="AE41" s="64"/>
      <c r="AF41" s="64"/>
      <c r="AG41" s="64"/>
      <c r="AH41" s="64"/>
      <c r="AI41" s="64"/>
      <c r="AJ41" s="64"/>
      <c r="AK41" s="64"/>
      <c r="AL41" s="62"/>
      <c r="AM41" s="62"/>
      <c r="AN41" s="62"/>
      <c r="AO41" s="62">
        <v>2</v>
      </c>
      <c r="AP41" s="62"/>
      <c r="AQ41" s="62"/>
      <c r="AR41" s="61">
        <f t="shared" si="20"/>
        <v>1.6</v>
      </c>
      <c r="AS41" s="61">
        <f t="shared" si="21"/>
        <v>2</v>
      </c>
      <c r="AT41" s="61"/>
      <c r="AU41" s="61"/>
    </row>
    <row r="42" spans="1:47" s="7" customFormat="1" x14ac:dyDescent="0.2">
      <c r="A42" s="55" t="s">
        <v>175</v>
      </c>
      <c r="B42" s="110" t="s">
        <v>103</v>
      </c>
      <c r="C42" s="63" t="s">
        <v>81</v>
      </c>
      <c r="D42" s="57">
        <f t="shared" si="26"/>
        <v>100</v>
      </c>
      <c r="E42" s="57">
        <f t="shared" si="27"/>
        <v>80</v>
      </c>
      <c r="F42" s="58">
        <f t="shared" si="28"/>
        <v>15</v>
      </c>
      <c r="G42" s="58">
        <f t="shared" si="28"/>
        <v>45</v>
      </c>
      <c r="H42" s="59"/>
      <c r="I42" s="59">
        <v>45</v>
      </c>
      <c r="J42" s="59"/>
      <c r="K42" s="59"/>
      <c r="L42" s="58">
        <f t="shared" si="29"/>
        <v>20</v>
      </c>
      <c r="M42" s="57">
        <f t="shared" si="29"/>
        <v>20</v>
      </c>
      <c r="N42" s="64"/>
      <c r="O42" s="64"/>
      <c r="P42" s="64"/>
      <c r="Q42" s="64"/>
      <c r="R42" s="64"/>
      <c r="S42" s="64"/>
      <c r="T42" s="64"/>
      <c r="U42" s="64"/>
      <c r="V42" s="64">
        <v>15</v>
      </c>
      <c r="W42" s="64">
        <v>15</v>
      </c>
      <c r="X42" s="64">
        <v>10</v>
      </c>
      <c r="Y42" s="64">
        <v>10</v>
      </c>
      <c r="Z42" s="64"/>
      <c r="AA42" s="64">
        <v>30</v>
      </c>
      <c r="AB42" s="64">
        <v>10</v>
      </c>
      <c r="AC42" s="64">
        <v>10</v>
      </c>
      <c r="AD42" s="64"/>
      <c r="AE42" s="64"/>
      <c r="AF42" s="64"/>
      <c r="AG42" s="64"/>
      <c r="AH42" s="64"/>
      <c r="AI42" s="64"/>
      <c r="AJ42" s="64"/>
      <c r="AK42" s="64"/>
      <c r="AL42" s="62"/>
      <c r="AM42" s="62"/>
      <c r="AN42" s="62">
        <v>2</v>
      </c>
      <c r="AO42" s="62">
        <v>2</v>
      </c>
      <c r="AP42" s="62"/>
      <c r="AQ42" s="62"/>
      <c r="AR42" s="61">
        <f t="shared" si="20"/>
        <v>3.2</v>
      </c>
      <c r="AS42" s="61">
        <f t="shared" si="21"/>
        <v>4</v>
      </c>
      <c r="AT42" s="61"/>
      <c r="AU42" s="61"/>
    </row>
    <row r="43" spans="1:47" s="7" customFormat="1" x14ac:dyDescent="0.2">
      <c r="A43" s="55" t="s">
        <v>176</v>
      </c>
      <c r="B43" s="109" t="s">
        <v>104</v>
      </c>
      <c r="C43" s="63" t="s">
        <v>97</v>
      </c>
      <c r="D43" s="57">
        <f t="shared" si="26"/>
        <v>125</v>
      </c>
      <c r="E43" s="57">
        <f t="shared" si="27"/>
        <v>85</v>
      </c>
      <c r="F43" s="58">
        <f t="shared" si="28"/>
        <v>30</v>
      </c>
      <c r="G43" s="58">
        <f t="shared" si="28"/>
        <v>30</v>
      </c>
      <c r="H43" s="59">
        <v>30</v>
      </c>
      <c r="I43" s="59"/>
      <c r="J43" s="59"/>
      <c r="K43" s="59"/>
      <c r="L43" s="58">
        <f t="shared" si="29"/>
        <v>25</v>
      </c>
      <c r="M43" s="57">
        <f t="shared" si="29"/>
        <v>40</v>
      </c>
      <c r="N43" s="64"/>
      <c r="O43" s="64"/>
      <c r="P43" s="64"/>
      <c r="Q43" s="64"/>
      <c r="R43" s="64"/>
      <c r="S43" s="64"/>
      <c r="T43" s="64"/>
      <c r="U43" s="64"/>
      <c r="V43" s="64">
        <v>15</v>
      </c>
      <c r="W43" s="64">
        <v>15</v>
      </c>
      <c r="X43" s="64">
        <v>10</v>
      </c>
      <c r="Y43" s="64">
        <v>10</v>
      </c>
      <c r="Z43" s="64">
        <v>15</v>
      </c>
      <c r="AA43" s="64">
        <v>15</v>
      </c>
      <c r="AB43" s="64">
        <v>15</v>
      </c>
      <c r="AC43" s="64">
        <v>30</v>
      </c>
      <c r="AD43" s="64"/>
      <c r="AE43" s="64"/>
      <c r="AF43" s="64"/>
      <c r="AG43" s="64"/>
      <c r="AH43" s="64"/>
      <c r="AI43" s="64"/>
      <c r="AJ43" s="64"/>
      <c r="AK43" s="64"/>
      <c r="AL43" s="62"/>
      <c r="AM43" s="62"/>
      <c r="AN43" s="62">
        <v>2</v>
      </c>
      <c r="AO43" s="62">
        <v>3</v>
      </c>
      <c r="AP43" s="62"/>
      <c r="AQ43" s="62"/>
      <c r="AR43" s="61">
        <f t="shared" si="20"/>
        <v>3.4</v>
      </c>
      <c r="AS43" s="61">
        <f t="shared" si="21"/>
        <v>5</v>
      </c>
      <c r="AT43" s="61"/>
      <c r="AU43" s="61"/>
    </row>
    <row r="44" spans="1:47" s="7" customFormat="1" x14ac:dyDescent="0.2">
      <c r="A44" s="55" t="s">
        <v>177</v>
      </c>
      <c r="B44" s="109" t="s">
        <v>105</v>
      </c>
      <c r="C44" s="63" t="s">
        <v>160</v>
      </c>
      <c r="D44" s="57">
        <f t="shared" si="18"/>
        <v>100</v>
      </c>
      <c r="E44" s="57">
        <f t="shared" si="19"/>
        <v>80</v>
      </c>
      <c r="F44" s="58">
        <f t="shared" si="22"/>
        <v>0</v>
      </c>
      <c r="G44" s="58">
        <f t="shared" si="23"/>
        <v>60</v>
      </c>
      <c r="H44" s="59"/>
      <c r="I44" s="59">
        <v>60</v>
      </c>
      <c r="J44" s="59"/>
      <c r="K44" s="59"/>
      <c r="L44" s="58">
        <f t="shared" si="24"/>
        <v>20</v>
      </c>
      <c r="M44" s="57">
        <f t="shared" si="25"/>
        <v>20</v>
      </c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>
        <v>30</v>
      </c>
      <c r="AB44" s="64">
        <v>10</v>
      </c>
      <c r="AC44" s="64">
        <v>10</v>
      </c>
      <c r="AD44" s="64"/>
      <c r="AE44" s="64">
        <v>30</v>
      </c>
      <c r="AF44" s="64">
        <v>10</v>
      </c>
      <c r="AG44" s="64">
        <v>10</v>
      </c>
      <c r="AH44" s="64"/>
      <c r="AI44" s="64"/>
      <c r="AJ44" s="64"/>
      <c r="AK44" s="64"/>
      <c r="AL44" s="62"/>
      <c r="AM44" s="62"/>
      <c r="AN44" s="62"/>
      <c r="AO44" s="62">
        <v>2</v>
      </c>
      <c r="AP44" s="62">
        <v>2</v>
      </c>
      <c r="AQ44" s="62"/>
      <c r="AR44" s="61">
        <f t="shared" si="20"/>
        <v>3.2</v>
      </c>
      <c r="AS44" s="61">
        <f t="shared" si="21"/>
        <v>4</v>
      </c>
      <c r="AT44" s="61"/>
      <c r="AU44" s="61"/>
    </row>
    <row r="45" spans="1:47" s="7" customFormat="1" x14ac:dyDescent="0.2">
      <c r="A45" s="55" t="s">
        <v>178</v>
      </c>
      <c r="B45" s="109" t="s">
        <v>106</v>
      </c>
      <c r="C45" s="63" t="s">
        <v>67</v>
      </c>
      <c r="D45" s="57">
        <f t="shared" si="18"/>
        <v>50</v>
      </c>
      <c r="E45" s="57">
        <f t="shared" si="19"/>
        <v>40</v>
      </c>
      <c r="F45" s="58">
        <v>15</v>
      </c>
      <c r="G45" s="58">
        <f t="shared" si="23"/>
        <v>15</v>
      </c>
      <c r="H45" s="59">
        <v>15</v>
      </c>
      <c r="I45" s="59"/>
      <c r="J45" s="59"/>
      <c r="K45" s="59"/>
      <c r="L45" s="58">
        <f t="shared" si="24"/>
        <v>10</v>
      </c>
      <c r="M45" s="57">
        <f t="shared" si="25"/>
        <v>10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>
        <v>15</v>
      </c>
      <c r="AE45" s="64">
        <v>15</v>
      </c>
      <c r="AF45" s="64">
        <v>10</v>
      </c>
      <c r="AG45" s="64">
        <v>10</v>
      </c>
      <c r="AH45" s="64"/>
      <c r="AI45" s="64"/>
      <c r="AJ45" s="64"/>
      <c r="AK45" s="64"/>
      <c r="AL45" s="62"/>
      <c r="AM45" s="62"/>
      <c r="AN45" s="62"/>
      <c r="AO45" s="62"/>
      <c r="AP45" s="62">
        <v>2</v>
      </c>
      <c r="AQ45" s="62"/>
      <c r="AR45" s="61">
        <f t="shared" si="20"/>
        <v>1.6</v>
      </c>
      <c r="AS45" s="61">
        <f t="shared" si="21"/>
        <v>2</v>
      </c>
      <c r="AT45" s="61">
        <f>SUM(AL45:AQ45)</f>
        <v>2</v>
      </c>
      <c r="AU45" s="61"/>
    </row>
    <row r="46" spans="1:47" s="7" customFormat="1" x14ac:dyDescent="0.2">
      <c r="A46" s="55" t="s">
        <v>179</v>
      </c>
      <c r="B46" s="109" t="s">
        <v>107</v>
      </c>
      <c r="C46" s="63" t="s">
        <v>108</v>
      </c>
      <c r="D46" s="57">
        <f t="shared" si="18"/>
        <v>55</v>
      </c>
      <c r="E46" s="57">
        <f t="shared" si="19"/>
        <v>50</v>
      </c>
      <c r="F46" s="58">
        <f t="shared" si="22"/>
        <v>15</v>
      </c>
      <c r="G46" s="58">
        <f t="shared" si="23"/>
        <v>30</v>
      </c>
      <c r="H46" s="59">
        <v>30</v>
      </c>
      <c r="I46" s="59"/>
      <c r="J46" s="59"/>
      <c r="K46" s="59"/>
      <c r="L46" s="58">
        <f t="shared" si="24"/>
        <v>5</v>
      </c>
      <c r="M46" s="57">
        <f t="shared" si="25"/>
        <v>5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>
        <v>15</v>
      </c>
      <c r="AI46" s="64">
        <v>30</v>
      </c>
      <c r="AJ46" s="64">
        <v>5</v>
      </c>
      <c r="AK46" s="64">
        <v>5</v>
      </c>
      <c r="AL46" s="62"/>
      <c r="AM46" s="62"/>
      <c r="AN46" s="62"/>
      <c r="AO46" s="62"/>
      <c r="AP46" s="62"/>
      <c r="AQ46" s="62">
        <v>2</v>
      </c>
      <c r="AR46" s="61">
        <f t="shared" si="20"/>
        <v>2</v>
      </c>
      <c r="AS46" s="61">
        <f t="shared" si="21"/>
        <v>2</v>
      </c>
      <c r="AT46" s="61"/>
      <c r="AU46" s="61"/>
    </row>
    <row r="47" spans="1:47" s="7" customFormat="1" x14ac:dyDescent="0.2">
      <c r="A47" s="55" t="s">
        <v>180</v>
      </c>
      <c r="B47" s="109" t="s">
        <v>109</v>
      </c>
      <c r="C47" s="63" t="s">
        <v>108</v>
      </c>
      <c r="D47" s="57">
        <f t="shared" si="18"/>
        <v>50</v>
      </c>
      <c r="E47" s="57">
        <f t="shared" si="19"/>
        <v>40</v>
      </c>
      <c r="F47" s="58">
        <f t="shared" si="22"/>
        <v>0</v>
      </c>
      <c r="G47" s="58">
        <f t="shared" si="23"/>
        <v>30</v>
      </c>
      <c r="H47" s="59"/>
      <c r="I47" s="59">
        <v>30</v>
      </c>
      <c r="J47" s="59"/>
      <c r="K47" s="59"/>
      <c r="L47" s="58">
        <f t="shared" si="24"/>
        <v>10</v>
      </c>
      <c r="M47" s="57">
        <f t="shared" si="25"/>
        <v>10</v>
      </c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>
        <v>30</v>
      </c>
      <c r="AJ47" s="64">
        <v>10</v>
      </c>
      <c r="AK47" s="64">
        <v>10</v>
      </c>
      <c r="AL47" s="62"/>
      <c r="AM47" s="62"/>
      <c r="AN47" s="62"/>
      <c r="AO47" s="62"/>
      <c r="AP47" s="62"/>
      <c r="AQ47" s="62">
        <v>2</v>
      </c>
      <c r="AR47" s="61">
        <f t="shared" si="20"/>
        <v>1.6</v>
      </c>
      <c r="AS47" s="61">
        <f t="shared" si="21"/>
        <v>2</v>
      </c>
      <c r="AT47" s="61"/>
      <c r="AU47" s="61"/>
    </row>
    <row r="48" spans="1:47" s="7" customFormat="1" x14ac:dyDescent="0.2">
      <c r="A48" s="55" t="s">
        <v>181</v>
      </c>
      <c r="B48" s="109" t="s">
        <v>110</v>
      </c>
      <c r="C48" s="63" t="s">
        <v>83</v>
      </c>
      <c r="D48" s="57">
        <f t="shared" si="18"/>
        <v>50</v>
      </c>
      <c r="E48" s="57">
        <f t="shared" si="19"/>
        <v>40</v>
      </c>
      <c r="F48" s="58">
        <f t="shared" si="22"/>
        <v>0</v>
      </c>
      <c r="G48" s="58">
        <f t="shared" si="23"/>
        <v>30</v>
      </c>
      <c r="H48" s="59"/>
      <c r="I48" s="59">
        <v>30</v>
      </c>
      <c r="J48" s="59"/>
      <c r="K48" s="59"/>
      <c r="L48" s="58">
        <f t="shared" si="24"/>
        <v>10</v>
      </c>
      <c r="M48" s="57">
        <f t="shared" si="25"/>
        <v>10</v>
      </c>
      <c r="N48" s="64"/>
      <c r="O48" s="64"/>
      <c r="P48" s="64"/>
      <c r="Q48" s="64"/>
      <c r="R48" s="64"/>
      <c r="S48" s="64"/>
      <c r="T48" s="64"/>
      <c r="U48" s="64"/>
      <c r="V48" s="64"/>
      <c r="W48" s="64">
        <v>30</v>
      </c>
      <c r="X48" s="64">
        <v>10</v>
      </c>
      <c r="Y48" s="64">
        <v>10</v>
      </c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2"/>
      <c r="AM48" s="62"/>
      <c r="AN48" s="62">
        <v>2</v>
      </c>
      <c r="AO48" s="62"/>
      <c r="AP48" s="62"/>
      <c r="AQ48" s="62"/>
      <c r="AR48" s="61">
        <f t="shared" si="20"/>
        <v>1.6</v>
      </c>
      <c r="AS48" s="61">
        <f t="shared" si="21"/>
        <v>2</v>
      </c>
      <c r="AT48" s="61"/>
      <c r="AU48" s="61"/>
    </row>
    <row r="49" spans="1:47" s="7" customFormat="1" x14ac:dyDescent="0.2">
      <c r="A49" s="55" t="s">
        <v>182</v>
      </c>
      <c r="B49" s="109" t="s">
        <v>111</v>
      </c>
      <c r="C49" s="63" t="s">
        <v>112</v>
      </c>
      <c r="D49" s="57">
        <f t="shared" si="18"/>
        <v>60</v>
      </c>
      <c r="E49" s="57">
        <f t="shared" si="19"/>
        <v>45</v>
      </c>
      <c r="F49" s="58">
        <f t="shared" si="22"/>
        <v>15</v>
      </c>
      <c r="G49" s="58">
        <f t="shared" si="23"/>
        <v>30</v>
      </c>
      <c r="H49" s="59">
        <v>30</v>
      </c>
      <c r="I49" s="59"/>
      <c r="J49" s="59"/>
      <c r="K49" s="59"/>
      <c r="L49" s="58">
        <f t="shared" si="24"/>
        <v>0</v>
      </c>
      <c r="M49" s="57">
        <f t="shared" si="25"/>
        <v>15</v>
      </c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>
        <v>15</v>
      </c>
      <c r="AE49" s="64">
        <v>15</v>
      </c>
      <c r="AF49" s="64"/>
      <c r="AG49" s="64">
        <v>5</v>
      </c>
      <c r="AH49" s="64"/>
      <c r="AI49" s="64">
        <v>15</v>
      </c>
      <c r="AJ49" s="64"/>
      <c r="AK49" s="64">
        <v>10</v>
      </c>
      <c r="AL49" s="62"/>
      <c r="AM49" s="62"/>
      <c r="AN49" s="62"/>
      <c r="AO49" s="62"/>
      <c r="AP49" s="62">
        <v>1</v>
      </c>
      <c r="AQ49" s="62">
        <v>1</v>
      </c>
      <c r="AR49" s="61">
        <f t="shared" si="20"/>
        <v>1.8</v>
      </c>
      <c r="AS49" s="61">
        <f t="shared" si="21"/>
        <v>2</v>
      </c>
      <c r="AT49" s="61">
        <f>SUM(AL49:AQ49)</f>
        <v>2</v>
      </c>
      <c r="AU49" s="61"/>
    </row>
    <row r="50" spans="1:47" s="7" customFormat="1" x14ac:dyDescent="0.2">
      <c r="A50" s="55" t="s">
        <v>183</v>
      </c>
      <c r="B50" s="109" t="s">
        <v>113</v>
      </c>
      <c r="C50" s="63" t="s">
        <v>112</v>
      </c>
      <c r="D50" s="57">
        <f>SUM(E50,M50)</f>
        <v>60</v>
      </c>
      <c r="E50" s="57">
        <f>SUM(F50:G50,L50)</f>
        <v>45</v>
      </c>
      <c r="F50" s="58">
        <f>SUM(N50,R50,V50,Z50,AD50,AH50)</f>
        <v>0</v>
      </c>
      <c r="G50" s="58">
        <f>SUM(O50,S50,W50,AA50,AE50,AI50)</f>
        <v>45</v>
      </c>
      <c r="H50" s="59">
        <v>30</v>
      </c>
      <c r="I50" s="59"/>
      <c r="J50" s="59"/>
      <c r="K50" s="59"/>
      <c r="L50" s="58">
        <f>SUM(P50,T50,X50,AB50,AF50,AJ50)</f>
        <v>0</v>
      </c>
      <c r="M50" s="57">
        <f>SUM(Q50,U50,Y50,AC50,AG50,AK50)</f>
        <v>15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>
        <v>30</v>
      </c>
      <c r="AF50" s="64"/>
      <c r="AG50" s="64">
        <v>5</v>
      </c>
      <c r="AH50" s="64"/>
      <c r="AI50" s="64">
        <v>15</v>
      </c>
      <c r="AJ50" s="64"/>
      <c r="AK50" s="64">
        <v>10</v>
      </c>
      <c r="AL50" s="62"/>
      <c r="AM50" s="62"/>
      <c r="AN50" s="62"/>
      <c r="AO50" s="62"/>
      <c r="AP50" s="62">
        <v>1</v>
      </c>
      <c r="AQ50" s="62">
        <v>1</v>
      </c>
      <c r="AR50" s="61">
        <f t="shared" si="20"/>
        <v>1.8</v>
      </c>
      <c r="AS50" s="61">
        <f t="shared" si="21"/>
        <v>2</v>
      </c>
      <c r="AT50" s="61"/>
      <c r="AU50" s="61"/>
    </row>
    <row r="51" spans="1:47" s="7" customFormat="1" x14ac:dyDescent="0.2">
      <c r="A51" s="78" t="s">
        <v>184</v>
      </c>
      <c r="B51" s="111" t="s">
        <v>137</v>
      </c>
      <c r="C51" s="56" t="s">
        <v>112</v>
      </c>
      <c r="D51" s="57">
        <f t="shared" si="18"/>
        <v>280</v>
      </c>
      <c r="E51" s="57">
        <f t="shared" si="19"/>
        <v>110</v>
      </c>
      <c r="F51" s="58">
        <f t="shared" si="22"/>
        <v>0</v>
      </c>
      <c r="G51" s="58">
        <f t="shared" si="23"/>
        <v>60</v>
      </c>
      <c r="H51" s="59"/>
      <c r="I51" s="59"/>
      <c r="J51" s="59">
        <v>60</v>
      </c>
      <c r="K51" s="59"/>
      <c r="L51" s="58">
        <f t="shared" si="24"/>
        <v>50</v>
      </c>
      <c r="M51" s="57">
        <f t="shared" si="25"/>
        <v>170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0"/>
      <c r="AE51" s="60">
        <v>30</v>
      </c>
      <c r="AF51" s="60">
        <v>20</v>
      </c>
      <c r="AG51" s="60">
        <v>50</v>
      </c>
      <c r="AH51" s="60"/>
      <c r="AI51" s="60">
        <v>30</v>
      </c>
      <c r="AJ51" s="60">
        <v>30</v>
      </c>
      <c r="AK51" s="60">
        <v>120</v>
      </c>
      <c r="AL51" s="62"/>
      <c r="AM51" s="62"/>
      <c r="AN51" s="62"/>
      <c r="AO51" s="62"/>
      <c r="AP51" s="62">
        <v>4</v>
      </c>
      <c r="AQ51" s="62">
        <v>7</v>
      </c>
      <c r="AR51" s="61">
        <f t="shared" si="20"/>
        <v>4.4000000000000004</v>
      </c>
      <c r="AS51" s="61">
        <f t="shared" si="21"/>
        <v>11</v>
      </c>
      <c r="AT51" s="61"/>
      <c r="AU51" s="61">
        <f>SUM(AL51:AQ51)</f>
        <v>11</v>
      </c>
    </row>
    <row r="52" spans="1:47" s="10" customFormat="1" ht="48.75" customHeight="1" x14ac:dyDescent="0.2">
      <c r="A52" s="51" t="s">
        <v>116</v>
      </c>
      <c r="B52" s="65" t="s">
        <v>115</v>
      </c>
      <c r="C52" s="51"/>
      <c r="D52" s="53">
        <f t="shared" ref="D52:AI52" si="30">SUM(D53:D61)</f>
        <v>700</v>
      </c>
      <c r="E52" s="53">
        <f t="shared" si="30"/>
        <v>470</v>
      </c>
      <c r="F52" s="54">
        <f t="shared" si="30"/>
        <v>0</v>
      </c>
      <c r="G52" s="54">
        <f t="shared" si="30"/>
        <v>360</v>
      </c>
      <c r="H52" s="54">
        <f t="shared" si="30"/>
        <v>360</v>
      </c>
      <c r="I52" s="54">
        <f t="shared" si="30"/>
        <v>0</v>
      </c>
      <c r="J52" s="54">
        <f t="shared" si="30"/>
        <v>0</v>
      </c>
      <c r="K52" s="54">
        <f t="shared" si="30"/>
        <v>0</v>
      </c>
      <c r="L52" s="54">
        <f t="shared" si="30"/>
        <v>110</v>
      </c>
      <c r="M52" s="53">
        <f t="shared" si="30"/>
        <v>230</v>
      </c>
      <c r="N52" s="54">
        <f t="shared" si="30"/>
        <v>0</v>
      </c>
      <c r="O52" s="54">
        <f t="shared" si="30"/>
        <v>0</v>
      </c>
      <c r="P52" s="54">
        <f t="shared" si="30"/>
        <v>0</v>
      </c>
      <c r="Q52" s="54">
        <f t="shared" si="30"/>
        <v>0</v>
      </c>
      <c r="R52" s="54">
        <f t="shared" si="30"/>
        <v>0</v>
      </c>
      <c r="S52" s="54">
        <f t="shared" si="30"/>
        <v>0</v>
      </c>
      <c r="T52" s="54">
        <f t="shared" si="30"/>
        <v>0</v>
      </c>
      <c r="U52" s="54">
        <f t="shared" si="30"/>
        <v>0</v>
      </c>
      <c r="V52" s="54">
        <f t="shared" si="30"/>
        <v>0</v>
      </c>
      <c r="W52" s="54">
        <f t="shared" si="30"/>
        <v>0</v>
      </c>
      <c r="X52" s="54">
        <f t="shared" si="30"/>
        <v>0</v>
      </c>
      <c r="Y52" s="54">
        <f t="shared" si="30"/>
        <v>0</v>
      </c>
      <c r="Z52" s="54">
        <f t="shared" si="30"/>
        <v>0</v>
      </c>
      <c r="AA52" s="54">
        <f t="shared" si="30"/>
        <v>0</v>
      </c>
      <c r="AB52" s="54">
        <f t="shared" si="30"/>
        <v>0</v>
      </c>
      <c r="AC52" s="54">
        <f t="shared" si="30"/>
        <v>0</v>
      </c>
      <c r="AD52" s="54">
        <f t="shared" si="30"/>
        <v>0</v>
      </c>
      <c r="AE52" s="54">
        <f t="shared" si="30"/>
        <v>210</v>
      </c>
      <c r="AF52" s="54">
        <f t="shared" si="30"/>
        <v>65</v>
      </c>
      <c r="AG52" s="54">
        <f t="shared" si="30"/>
        <v>125</v>
      </c>
      <c r="AH52" s="54">
        <f t="shared" si="30"/>
        <v>0</v>
      </c>
      <c r="AI52" s="54">
        <f t="shared" si="30"/>
        <v>150</v>
      </c>
      <c r="AJ52" s="54">
        <f t="shared" ref="AJ52:AU52" si="31">SUM(AJ53:AJ61)</f>
        <v>45</v>
      </c>
      <c r="AK52" s="54">
        <f t="shared" si="31"/>
        <v>105</v>
      </c>
      <c r="AL52" s="54">
        <f t="shared" si="31"/>
        <v>0</v>
      </c>
      <c r="AM52" s="54">
        <f t="shared" si="31"/>
        <v>0</v>
      </c>
      <c r="AN52" s="54">
        <f t="shared" si="31"/>
        <v>0</v>
      </c>
      <c r="AO52" s="54">
        <f t="shared" si="31"/>
        <v>0</v>
      </c>
      <c r="AP52" s="54">
        <f t="shared" si="31"/>
        <v>16</v>
      </c>
      <c r="AQ52" s="54">
        <f t="shared" si="31"/>
        <v>12</v>
      </c>
      <c r="AR52" s="54">
        <f t="shared" si="31"/>
        <v>18.8</v>
      </c>
      <c r="AS52" s="54">
        <f t="shared" si="31"/>
        <v>28</v>
      </c>
      <c r="AT52" s="54">
        <f t="shared" si="31"/>
        <v>0</v>
      </c>
      <c r="AU52" s="54">
        <f t="shared" si="31"/>
        <v>28</v>
      </c>
    </row>
    <row r="53" spans="1:47" s="7" customFormat="1" ht="27" customHeight="1" x14ac:dyDescent="0.2">
      <c r="A53" s="55" t="s">
        <v>185</v>
      </c>
      <c r="B53" s="108" t="s">
        <v>126</v>
      </c>
      <c r="C53" s="56" t="s">
        <v>67</v>
      </c>
      <c r="D53" s="57">
        <f t="shared" ref="D53:D61" si="32">SUM(E53,M53)</f>
        <v>50</v>
      </c>
      <c r="E53" s="57">
        <f t="shared" ref="E53:E61" si="33">SUM(F53:G53,L53)</f>
        <v>35</v>
      </c>
      <c r="F53" s="58">
        <f t="shared" ref="F53:G61" si="34">SUM(N53,R53,V53,Z53,AD53,AH53)</f>
        <v>0</v>
      </c>
      <c r="G53" s="58">
        <f t="shared" si="34"/>
        <v>25</v>
      </c>
      <c r="H53" s="59">
        <v>25</v>
      </c>
      <c r="I53" s="59"/>
      <c r="J53" s="59"/>
      <c r="K53" s="59"/>
      <c r="L53" s="58">
        <f t="shared" ref="L53:M61" si="35">SUM(P53,T53,X53,AB53,AF53,AJ53)</f>
        <v>10</v>
      </c>
      <c r="M53" s="57">
        <f t="shared" si="35"/>
        <v>15</v>
      </c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>
        <v>25</v>
      </c>
      <c r="AF53" s="60">
        <v>10</v>
      </c>
      <c r="AG53" s="60">
        <v>15</v>
      </c>
      <c r="AH53" s="60"/>
      <c r="AI53" s="60"/>
      <c r="AJ53" s="60"/>
      <c r="AK53" s="60"/>
      <c r="AL53" s="62"/>
      <c r="AM53" s="62"/>
      <c r="AN53" s="62"/>
      <c r="AO53" s="62"/>
      <c r="AP53" s="62">
        <v>2</v>
      </c>
      <c r="AQ53" s="62"/>
      <c r="AR53" s="61">
        <f t="shared" ref="AR53:AR61" si="36">E53/25</f>
        <v>1.4</v>
      </c>
      <c r="AS53" s="61">
        <f t="shared" ref="AS53:AS61" si="37">SUM(AL53:AQ53)</f>
        <v>2</v>
      </c>
      <c r="AT53" s="61"/>
      <c r="AU53" s="61">
        <f t="shared" ref="AU53:AU61" si="38">SUM(AL53:AQ53)</f>
        <v>2</v>
      </c>
    </row>
    <row r="54" spans="1:47" s="7" customFormat="1" ht="24.75" customHeight="1" x14ac:dyDescent="0.2">
      <c r="A54" s="55" t="s">
        <v>186</v>
      </c>
      <c r="B54" s="109" t="s">
        <v>120</v>
      </c>
      <c r="C54" s="63" t="s">
        <v>160</v>
      </c>
      <c r="D54" s="57">
        <f t="shared" si="32"/>
        <v>75</v>
      </c>
      <c r="E54" s="57">
        <f t="shared" si="33"/>
        <v>55</v>
      </c>
      <c r="F54" s="58">
        <f t="shared" ref="F54:G57" si="39">SUM(N54,R54,V54,Z54,AD54,AH54)</f>
        <v>0</v>
      </c>
      <c r="G54" s="58">
        <f t="shared" si="39"/>
        <v>45</v>
      </c>
      <c r="H54" s="59">
        <v>45</v>
      </c>
      <c r="I54" s="59"/>
      <c r="J54" s="59"/>
      <c r="K54" s="59"/>
      <c r="L54" s="58">
        <f t="shared" ref="L54:M57" si="40">SUM(P54,T54,X54,AB54,AF54,AJ54)</f>
        <v>10</v>
      </c>
      <c r="M54" s="57">
        <f t="shared" si="40"/>
        <v>20</v>
      </c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>
        <v>45</v>
      </c>
      <c r="AF54" s="64">
        <v>10</v>
      </c>
      <c r="AG54" s="64">
        <v>20</v>
      </c>
      <c r="AH54" s="64"/>
      <c r="AI54" s="64"/>
      <c r="AJ54" s="64"/>
      <c r="AK54" s="64"/>
      <c r="AL54" s="62"/>
      <c r="AM54" s="62"/>
      <c r="AN54" s="62"/>
      <c r="AO54" s="62"/>
      <c r="AP54" s="62">
        <v>3</v>
      </c>
      <c r="AQ54" s="62"/>
      <c r="AR54" s="61">
        <f t="shared" si="36"/>
        <v>2.2000000000000002</v>
      </c>
      <c r="AS54" s="61">
        <f t="shared" si="37"/>
        <v>3</v>
      </c>
      <c r="AT54" s="61"/>
      <c r="AU54" s="61">
        <f t="shared" si="38"/>
        <v>3</v>
      </c>
    </row>
    <row r="55" spans="1:47" s="7" customFormat="1" ht="27" customHeight="1" x14ac:dyDescent="0.2">
      <c r="A55" s="55" t="s">
        <v>187</v>
      </c>
      <c r="B55" s="109" t="s">
        <v>121</v>
      </c>
      <c r="C55" s="63" t="s">
        <v>161</v>
      </c>
      <c r="D55" s="57">
        <f t="shared" si="32"/>
        <v>150</v>
      </c>
      <c r="E55" s="57">
        <f t="shared" si="33"/>
        <v>85</v>
      </c>
      <c r="F55" s="58">
        <f t="shared" si="39"/>
        <v>0</v>
      </c>
      <c r="G55" s="58">
        <f t="shared" si="39"/>
        <v>60</v>
      </c>
      <c r="H55" s="59">
        <v>60</v>
      </c>
      <c r="I55" s="59"/>
      <c r="J55" s="59"/>
      <c r="K55" s="59"/>
      <c r="L55" s="58">
        <f t="shared" si="40"/>
        <v>25</v>
      </c>
      <c r="M55" s="57">
        <f t="shared" si="40"/>
        <v>65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>
        <v>20</v>
      </c>
      <c r="AF55" s="64">
        <v>10</v>
      </c>
      <c r="AG55" s="64">
        <v>20</v>
      </c>
      <c r="AH55" s="64"/>
      <c r="AI55" s="64">
        <v>40</v>
      </c>
      <c r="AJ55" s="64">
        <v>15</v>
      </c>
      <c r="AK55" s="64">
        <v>45</v>
      </c>
      <c r="AL55" s="62"/>
      <c r="AM55" s="62"/>
      <c r="AN55" s="62"/>
      <c r="AO55" s="62"/>
      <c r="AP55" s="62">
        <v>2</v>
      </c>
      <c r="AQ55" s="62">
        <v>4</v>
      </c>
      <c r="AR55" s="61">
        <f t="shared" si="36"/>
        <v>3.4</v>
      </c>
      <c r="AS55" s="61">
        <f t="shared" si="37"/>
        <v>6</v>
      </c>
      <c r="AT55" s="61"/>
      <c r="AU55" s="61">
        <f t="shared" si="38"/>
        <v>6</v>
      </c>
    </row>
    <row r="56" spans="1:47" s="7" customFormat="1" ht="29.25" customHeight="1" x14ac:dyDescent="0.2">
      <c r="A56" s="55" t="s">
        <v>188</v>
      </c>
      <c r="B56" s="109" t="s">
        <v>84</v>
      </c>
      <c r="C56" s="63" t="s">
        <v>67</v>
      </c>
      <c r="D56" s="57">
        <f t="shared" si="32"/>
        <v>50</v>
      </c>
      <c r="E56" s="57">
        <f t="shared" si="33"/>
        <v>40</v>
      </c>
      <c r="F56" s="58">
        <f t="shared" si="39"/>
        <v>0</v>
      </c>
      <c r="G56" s="58">
        <f t="shared" si="39"/>
        <v>30</v>
      </c>
      <c r="H56" s="59">
        <v>30</v>
      </c>
      <c r="I56" s="59"/>
      <c r="J56" s="59"/>
      <c r="K56" s="59"/>
      <c r="L56" s="58">
        <f t="shared" si="40"/>
        <v>10</v>
      </c>
      <c r="M56" s="57">
        <f t="shared" si="40"/>
        <v>10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>
        <v>30</v>
      </c>
      <c r="AF56" s="64">
        <v>10</v>
      </c>
      <c r="AG56" s="64">
        <v>10</v>
      </c>
      <c r="AH56" s="64"/>
      <c r="AI56" s="64"/>
      <c r="AJ56" s="64"/>
      <c r="AK56" s="64"/>
      <c r="AL56" s="62"/>
      <c r="AM56" s="62"/>
      <c r="AN56" s="62"/>
      <c r="AO56" s="62"/>
      <c r="AP56" s="62">
        <v>2</v>
      </c>
      <c r="AQ56" s="62"/>
      <c r="AR56" s="61">
        <f t="shared" si="36"/>
        <v>1.6</v>
      </c>
      <c r="AS56" s="61">
        <f t="shared" si="37"/>
        <v>2</v>
      </c>
      <c r="AT56" s="61"/>
      <c r="AU56" s="61">
        <f t="shared" si="38"/>
        <v>2</v>
      </c>
    </row>
    <row r="57" spans="1:47" s="7" customFormat="1" x14ac:dyDescent="0.2">
      <c r="A57" s="55" t="s">
        <v>189</v>
      </c>
      <c r="B57" s="109" t="s">
        <v>122</v>
      </c>
      <c r="C57" s="63" t="s">
        <v>67</v>
      </c>
      <c r="D57" s="57">
        <f t="shared" si="32"/>
        <v>75</v>
      </c>
      <c r="E57" s="57">
        <f t="shared" si="33"/>
        <v>55</v>
      </c>
      <c r="F57" s="58">
        <f t="shared" si="39"/>
        <v>0</v>
      </c>
      <c r="G57" s="58">
        <f t="shared" si="39"/>
        <v>45</v>
      </c>
      <c r="H57" s="59">
        <v>45</v>
      </c>
      <c r="I57" s="59"/>
      <c r="J57" s="59"/>
      <c r="K57" s="59"/>
      <c r="L57" s="58">
        <f t="shared" si="40"/>
        <v>10</v>
      </c>
      <c r="M57" s="57">
        <f t="shared" si="40"/>
        <v>20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>
        <v>45</v>
      </c>
      <c r="AF57" s="64">
        <v>10</v>
      </c>
      <c r="AG57" s="64">
        <v>20</v>
      </c>
      <c r="AH57" s="64"/>
      <c r="AI57" s="64"/>
      <c r="AJ57" s="64"/>
      <c r="AK57" s="64"/>
      <c r="AL57" s="62"/>
      <c r="AM57" s="62"/>
      <c r="AN57" s="62"/>
      <c r="AO57" s="62"/>
      <c r="AP57" s="62">
        <v>3</v>
      </c>
      <c r="AQ57" s="62"/>
      <c r="AR57" s="61">
        <f t="shared" si="36"/>
        <v>2.2000000000000002</v>
      </c>
      <c r="AS57" s="61">
        <f t="shared" si="37"/>
        <v>3</v>
      </c>
      <c r="AT57" s="61"/>
      <c r="AU57" s="61">
        <f t="shared" si="38"/>
        <v>3</v>
      </c>
    </row>
    <row r="58" spans="1:47" s="7" customFormat="1" ht="29.25" customHeight="1" x14ac:dyDescent="0.2">
      <c r="A58" s="55" t="s">
        <v>190</v>
      </c>
      <c r="B58" s="109" t="s">
        <v>123</v>
      </c>
      <c r="C58" s="63" t="s">
        <v>112</v>
      </c>
      <c r="D58" s="57">
        <f t="shared" si="32"/>
        <v>75</v>
      </c>
      <c r="E58" s="57">
        <f t="shared" si="33"/>
        <v>55</v>
      </c>
      <c r="F58" s="58">
        <f t="shared" si="34"/>
        <v>0</v>
      </c>
      <c r="G58" s="58">
        <f t="shared" si="34"/>
        <v>45</v>
      </c>
      <c r="H58" s="59">
        <v>45</v>
      </c>
      <c r="I58" s="59"/>
      <c r="J58" s="59"/>
      <c r="K58" s="59"/>
      <c r="L58" s="58">
        <f t="shared" si="35"/>
        <v>10</v>
      </c>
      <c r="M58" s="57">
        <f t="shared" si="35"/>
        <v>20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>
        <v>20</v>
      </c>
      <c r="AF58" s="64"/>
      <c r="AG58" s="64">
        <v>5</v>
      </c>
      <c r="AH58" s="64"/>
      <c r="AI58" s="64">
        <v>25</v>
      </c>
      <c r="AJ58" s="64">
        <v>10</v>
      </c>
      <c r="AK58" s="64">
        <v>15</v>
      </c>
      <c r="AL58" s="62"/>
      <c r="AM58" s="62"/>
      <c r="AN58" s="62"/>
      <c r="AO58" s="62"/>
      <c r="AP58" s="62">
        <v>1</v>
      </c>
      <c r="AQ58" s="62">
        <v>2</v>
      </c>
      <c r="AR58" s="61">
        <f t="shared" si="36"/>
        <v>2.2000000000000002</v>
      </c>
      <c r="AS58" s="61">
        <f t="shared" si="37"/>
        <v>3</v>
      </c>
      <c r="AT58" s="61"/>
      <c r="AU58" s="61">
        <f t="shared" si="38"/>
        <v>3</v>
      </c>
    </row>
    <row r="59" spans="1:47" s="7" customFormat="1" ht="29.25" customHeight="1" x14ac:dyDescent="0.2">
      <c r="A59" s="55" t="s">
        <v>191</v>
      </c>
      <c r="B59" s="109" t="s">
        <v>124</v>
      </c>
      <c r="C59" s="63" t="s">
        <v>108</v>
      </c>
      <c r="D59" s="57">
        <f t="shared" si="32"/>
        <v>100</v>
      </c>
      <c r="E59" s="57">
        <f t="shared" si="33"/>
        <v>60</v>
      </c>
      <c r="F59" s="58">
        <f t="shared" si="34"/>
        <v>0</v>
      </c>
      <c r="G59" s="58">
        <f t="shared" si="34"/>
        <v>45</v>
      </c>
      <c r="H59" s="59">
        <v>45</v>
      </c>
      <c r="I59" s="59"/>
      <c r="J59" s="59"/>
      <c r="K59" s="59"/>
      <c r="L59" s="58">
        <f t="shared" si="35"/>
        <v>15</v>
      </c>
      <c r="M59" s="57">
        <f t="shared" si="35"/>
        <v>40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>
        <v>45</v>
      </c>
      <c r="AJ59" s="64">
        <v>15</v>
      </c>
      <c r="AK59" s="64">
        <v>40</v>
      </c>
      <c r="AL59" s="62"/>
      <c r="AM59" s="62"/>
      <c r="AN59" s="62"/>
      <c r="AO59" s="62"/>
      <c r="AP59" s="62"/>
      <c r="AQ59" s="62">
        <v>4</v>
      </c>
      <c r="AR59" s="61">
        <f t="shared" si="36"/>
        <v>2.4</v>
      </c>
      <c r="AS59" s="61">
        <f t="shared" si="37"/>
        <v>4</v>
      </c>
      <c r="AT59" s="61"/>
      <c r="AU59" s="61">
        <f t="shared" si="38"/>
        <v>4</v>
      </c>
    </row>
    <row r="60" spans="1:47" s="7" customFormat="1" ht="29.25" customHeight="1" x14ac:dyDescent="0.2">
      <c r="A60" s="55" t="s">
        <v>192</v>
      </c>
      <c r="B60" s="109" t="s">
        <v>125</v>
      </c>
      <c r="C60" s="63" t="s">
        <v>108</v>
      </c>
      <c r="D60" s="57">
        <f t="shared" si="32"/>
        <v>50</v>
      </c>
      <c r="E60" s="57">
        <f t="shared" si="33"/>
        <v>45</v>
      </c>
      <c r="F60" s="58">
        <f t="shared" si="34"/>
        <v>0</v>
      </c>
      <c r="G60" s="58">
        <f t="shared" si="34"/>
        <v>40</v>
      </c>
      <c r="H60" s="59">
        <v>40</v>
      </c>
      <c r="I60" s="59"/>
      <c r="J60" s="59"/>
      <c r="K60" s="59"/>
      <c r="L60" s="58">
        <f t="shared" si="35"/>
        <v>5</v>
      </c>
      <c r="M60" s="57">
        <f t="shared" si="35"/>
        <v>5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>
        <v>40</v>
      </c>
      <c r="AJ60" s="64">
        <v>5</v>
      </c>
      <c r="AK60" s="64">
        <v>5</v>
      </c>
      <c r="AL60" s="62"/>
      <c r="AM60" s="62"/>
      <c r="AN60" s="62"/>
      <c r="AO60" s="62"/>
      <c r="AP60" s="62"/>
      <c r="AQ60" s="62">
        <v>2</v>
      </c>
      <c r="AR60" s="61">
        <f t="shared" si="36"/>
        <v>1.8</v>
      </c>
      <c r="AS60" s="61">
        <f t="shared" si="37"/>
        <v>2</v>
      </c>
      <c r="AT60" s="61"/>
      <c r="AU60" s="61">
        <f t="shared" si="38"/>
        <v>2</v>
      </c>
    </row>
    <row r="61" spans="1:47" s="7" customFormat="1" ht="49.5" x14ac:dyDescent="0.2">
      <c r="A61" s="55" t="s">
        <v>193</v>
      </c>
      <c r="B61" s="112" t="s">
        <v>127</v>
      </c>
      <c r="C61" s="63" t="s">
        <v>67</v>
      </c>
      <c r="D61" s="57">
        <f t="shared" si="32"/>
        <v>75</v>
      </c>
      <c r="E61" s="57">
        <f t="shared" si="33"/>
        <v>40</v>
      </c>
      <c r="F61" s="58">
        <f t="shared" si="34"/>
        <v>0</v>
      </c>
      <c r="G61" s="58">
        <f t="shared" si="34"/>
        <v>25</v>
      </c>
      <c r="H61" s="59">
        <v>25</v>
      </c>
      <c r="I61" s="59"/>
      <c r="J61" s="59"/>
      <c r="K61" s="59"/>
      <c r="L61" s="58">
        <f t="shared" si="35"/>
        <v>15</v>
      </c>
      <c r="M61" s="57">
        <f t="shared" si="35"/>
        <v>35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>
        <v>25</v>
      </c>
      <c r="AF61" s="66">
        <v>15</v>
      </c>
      <c r="AG61" s="66">
        <v>35</v>
      </c>
      <c r="AH61" s="66"/>
      <c r="AI61" s="66"/>
      <c r="AJ61" s="66"/>
      <c r="AK61" s="66"/>
      <c r="AL61" s="62"/>
      <c r="AM61" s="62"/>
      <c r="AN61" s="62"/>
      <c r="AO61" s="62"/>
      <c r="AP61" s="62">
        <v>3</v>
      </c>
      <c r="AQ61" s="62"/>
      <c r="AR61" s="61">
        <f t="shared" si="36"/>
        <v>1.6</v>
      </c>
      <c r="AS61" s="61">
        <f t="shared" si="37"/>
        <v>3</v>
      </c>
      <c r="AT61" s="61"/>
      <c r="AU61" s="61">
        <f t="shared" si="38"/>
        <v>3</v>
      </c>
    </row>
    <row r="62" spans="1:47" s="10" customFormat="1" ht="57" customHeight="1" x14ac:dyDescent="0.2">
      <c r="A62" s="51" t="s">
        <v>117</v>
      </c>
      <c r="B62" s="65" t="s">
        <v>119</v>
      </c>
      <c r="C62" s="51"/>
      <c r="D62" s="53">
        <f t="shared" ref="D62:AU62" si="41">SUM(D63:D71)</f>
        <v>700</v>
      </c>
      <c r="E62" s="53">
        <f t="shared" si="41"/>
        <v>470</v>
      </c>
      <c r="F62" s="54">
        <f t="shared" si="41"/>
        <v>0</v>
      </c>
      <c r="G62" s="54">
        <f t="shared" si="41"/>
        <v>360</v>
      </c>
      <c r="H62" s="54">
        <f t="shared" si="41"/>
        <v>360</v>
      </c>
      <c r="I62" s="54">
        <f t="shared" si="41"/>
        <v>0</v>
      </c>
      <c r="J62" s="54">
        <f t="shared" si="41"/>
        <v>0</v>
      </c>
      <c r="K62" s="54">
        <f t="shared" si="41"/>
        <v>0</v>
      </c>
      <c r="L62" s="54">
        <f t="shared" si="41"/>
        <v>110</v>
      </c>
      <c r="M62" s="53">
        <f t="shared" si="41"/>
        <v>230</v>
      </c>
      <c r="N62" s="54">
        <f t="shared" si="41"/>
        <v>0</v>
      </c>
      <c r="O62" s="54">
        <f t="shared" si="41"/>
        <v>0</v>
      </c>
      <c r="P62" s="54">
        <f t="shared" si="41"/>
        <v>0</v>
      </c>
      <c r="Q62" s="54">
        <f t="shared" si="41"/>
        <v>0</v>
      </c>
      <c r="R62" s="54">
        <f t="shared" si="41"/>
        <v>0</v>
      </c>
      <c r="S62" s="54">
        <f t="shared" si="41"/>
        <v>0</v>
      </c>
      <c r="T62" s="54">
        <f t="shared" si="41"/>
        <v>0</v>
      </c>
      <c r="U62" s="54">
        <f t="shared" si="41"/>
        <v>0</v>
      </c>
      <c r="V62" s="54">
        <f t="shared" si="41"/>
        <v>0</v>
      </c>
      <c r="W62" s="54">
        <f t="shared" si="41"/>
        <v>0</v>
      </c>
      <c r="X62" s="54">
        <f t="shared" si="41"/>
        <v>0</v>
      </c>
      <c r="Y62" s="54">
        <f t="shared" si="41"/>
        <v>0</v>
      </c>
      <c r="Z62" s="54">
        <f t="shared" si="41"/>
        <v>0</v>
      </c>
      <c r="AA62" s="54">
        <f t="shared" si="41"/>
        <v>0</v>
      </c>
      <c r="AB62" s="54">
        <f t="shared" si="41"/>
        <v>0</v>
      </c>
      <c r="AC62" s="54">
        <f t="shared" si="41"/>
        <v>0</v>
      </c>
      <c r="AD62" s="54">
        <f t="shared" si="41"/>
        <v>0</v>
      </c>
      <c r="AE62" s="54">
        <f t="shared" si="41"/>
        <v>220</v>
      </c>
      <c r="AF62" s="54">
        <f t="shared" si="41"/>
        <v>65</v>
      </c>
      <c r="AG62" s="54">
        <f t="shared" si="41"/>
        <v>115</v>
      </c>
      <c r="AH62" s="54">
        <f t="shared" si="41"/>
        <v>0</v>
      </c>
      <c r="AI62" s="54">
        <f t="shared" si="41"/>
        <v>140</v>
      </c>
      <c r="AJ62" s="54">
        <f t="shared" si="41"/>
        <v>45</v>
      </c>
      <c r="AK62" s="54">
        <f t="shared" si="41"/>
        <v>115</v>
      </c>
      <c r="AL62" s="54">
        <f t="shared" si="41"/>
        <v>0</v>
      </c>
      <c r="AM62" s="54">
        <f t="shared" si="41"/>
        <v>0</v>
      </c>
      <c r="AN62" s="54">
        <f t="shared" si="41"/>
        <v>0</v>
      </c>
      <c r="AO62" s="54">
        <f t="shared" si="41"/>
        <v>0</v>
      </c>
      <c r="AP62" s="54">
        <f t="shared" si="41"/>
        <v>16</v>
      </c>
      <c r="AQ62" s="54">
        <f t="shared" si="41"/>
        <v>12</v>
      </c>
      <c r="AR62" s="54">
        <f t="shared" si="41"/>
        <v>18.799999999999997</v>
      </c>
      <c r="AS62" s="54">
        <f t="shared" si="41"/>
        <v>28</v>
      </c>
      <c r="AT62" s="54">
        <f t="shared" si="41"/>
        <v>0</v>
      </c>
      <c r="AU62" s="54">
        <f t="shared" si="41"/>
        <v>28</v>
      </c>
    </row>
    <row r="63" spans="1:47" s="7" customFormat="1" ht="33" customHeight="1" x14ac:dyDescent="0.2">
      <c r="A63" s="55" t="s">
        <v>194</v>
      </c>
      <c r="B63" s="108" t="s">
        <v>128</v>
      </c>
      <c r="C63" s="56" t="s">
        <v>67</v>
      </c>
      <c r="D63" s="57">
        <f t="shared" ref="D63:D71" si="42">SUM(E63,M63)</f>
        <v>50</v>
      </c>
      <c r="E63" s="57">
        <f t="shared" ref="E63:E71" si="43">SUM(F63:G63,L63)</f>
        <v>30</v>
      </c>
      <c r="F63" s="58">
        <f t="shared" ref="F63:F71" si="44">SUM(N63,R63,V63,Z63,AD63,AH63)</f>
        <v>0</v>
      </c>
      <c r="G63" s="58">
        <f t="shared" ref="G63:G71" si="45">SUM(O63,S63,W63,AA63,AE63,AI63)</f>
        <v>20</v>
      </c>
      <c r="H63" s="59">
        <v>20</v>
      </c>
      <c r="I63" s="59"/>
      <c r="J63" s="59"/>
      <c r="K63" s="59"/>
      <c r="L63" s="58">
        <f t="shared" ref="L63:L71" si="46">SUM(P63,T63,X63,AB63,AF63,AJ63)</f>
        <v>10</v>
      </c>
      <c r="M63" s="57">
        <f t="shared" ref="M63:M69" si="47">SUM(Q63,U63,Y63,AC63,AG63,AK63)</f>
        <v>20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>
        <v>20</v>
      </c>
      <c r="AF63" s="60">
        <v>10</v>
      </c>
      <c r="AG63" s="60">
        <v>20</v>
      </c>
      <c r="AH63" s="60"/>
      <c r="AI63" s="60"/>
      <c r="AJ63" s="60"/>
      <c r="AK63" s="60"/>
      <c r="AL63" s="62"/>
      <c r="AM63" s="62"/>
      <c r="AN63" s="62"/>
      <c r="AO63" s="62"/>
      <c r="AP63" s="62">
        <v>2</v>
      </c>
      <c r="AQ63" s="62"/>
      <c r="AR63" s="61">
        <f t="shared" ref="AR63:AR71" si="48">E63/25</f>
        <v>1.2</v>
      </c>
      <c r="AS63" s="61">
        <f t="shared" ref="AS63:AS71" si="49">SUM(AL63:AQ63)</f>
        <v>2</v>
      </c>
      <c r="AT63" s="61"/>
      <c r="AU63" s="61">
        <f t="shared" ref="AU63:AU71" si="50">SUM(AL63:AQ63)</f>
        <v>2</v>
      </c>
    </row>
    <row r="64" spans="1:47" s="7" customFormat="1" ht="31.5" customHeight="1" x14ac:dyDescent="0.2">
      <c r="A64" s="55" t="s">
        <v>195</v>
      </c>
      <c r="B64" s="109" t="s">
        <v>129</v>
      </c>
      <c r="C64" s="63" t="s">
        <v>67</v>
      </c>
      <c r="D64" s="57">
        <f t="shared" si="42"/>
        <v>50</v>
      </c>
      <c r="E64" s="57">
        <f t="shared" si="43"/>
        <v>35</v>
      </c>
      <c r="F64" s="58">
        <f t="shared" si="44"/>
        <v>0</v>
      </c>
      <c r="G64" s="58">
        <f t="shared" si="45"/>
        <v>25</v>
      </c>
      <c r="H64" s="59">
        <v>25</v>
      </c>
      <c r="I64" s="59"/>
      <c r="J64" s="59"/>
      <c r="K64" s="59"/>
      <c r="L64" s="58">
        <f t="shared" si="46"/>
        <v>10</v>
      </c>
      <c r="M64" s="57">
        <f t="shared" si="47"/>
        <v>15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>
        <v>25</v>
      </c>
      <c r="AF64" s="64">
        <v>10</v>
      </c>
      <c r="AG64" s="64">
        <v>15</v>
      </c>
      <c r="AH64" s="64"/>
      <c r="AI64" s="64"/>
      <c r="AJ64" s="64"/>
      <c r="AK64" s="64"/>
      <c r="AL64" s="62"/>
      <c r="AM64" s="62"/>
      <c r="AN64" s="62"/>
      <c r="AO64" s="62"/>
      <c r="AP64" s="62">
        <v>2</v>
      </c>
      <c r="AQ64" s="62"/>
      <c r="AR64" s="61">
        <f t="shared" si="48"/>
        <v>1.4</v>
      </c>
      <c r="AS64" s="61">
        <f t="shared" si="49"/>
        <v>2</v>
      </c>
      <c r="AT64" s="61"/>
      <c r="AU64" s="61">
        <f t="shared" si="50"/>
        <v>2</v>
      </c>
    </row>
    <row r="65" spans="1:47" s="7" customFormat="1" ht="49.5" x14ac:dyDescent="0.2">
      <c r="A65" s="55" t="s">
        <v>196</v>
      </c>
      <c r="B65" s="109" t="s">
        <v>127</v>
      </c>
      <c r="C65" s="63" t="s">
        <v>108</v>
      </c>
      <c r="D65" s="57">
        <f t="shared" si="42"/>
        <v>75</v>
      </c>
      <c r="E65" s="57">
        <f t="shared" si="43"/>
        <v>40</v>
      </c>
      <c r="F65" s="58">
        <f t="shared" si="44"/>
        <v>0</v>
      </c>
      <c r="G65" s="58">
        <f t="shared" si="45"/>
        <v>25</v>
      </c>
      <c r="H65" s="59">
        <v>25</v>
      </c>
      <c r="I65" s="59"/>
      <c r="J65" s="59"/>
      <c r="K65" s="59"/>
      <c r="L65" s="58">
        <f t="shared" si="46"/>
        <v>15</v>
      </c>
      <c r="M65" s="57">
        <f t="shared" si="47"/>
        <v>35</v>
      </c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>
        <v>25</v>
      </c>
      <c r="AJ65" s="64">
        <v>15</v>
      </c>
      <c r="AK65" s="64">
        <v>35</v>
      </c>
      <c r="AL65" s="62"/>
      <c r="AM65" s="62"/>
      <c r="AN65" s="62"/>
      <c r="AO65" s="62"/>
      <c r="AP65" s="62"/>
      <c r="AQ65" s="62">
        <v>3</v>
      </c>
      <c r="AR65" s="61">
        <f t="shared" si="48"/>
        <v>1.6</v>
      </c>
      <c r="AS65" s="61">
        <f t="shared" si="49"/>
        <v>3</v>
      </c>
      <c r="AT65" s="61"/>
      <c r="AU65" s="61">
        <f t="shared" si="50"/>
        <v>3</v>
      </c>
    </row>
    <row r="66" spans="1:47" s="7" customFormat="1" ht="29.25" customHeight="1" x14ac:dyDescent="0.2">
      <c r="A66" s="55" t="s">
        <v>197</v>
      </c>
      <c r="B66" s="109" t="s">
        <v>130</v>
      </c>
      <c r="C66" s="63" t="s">
        <v>161</v>
      </c>
      <c r="D66" s="57">
        <f t="shared" si="42"/>
        <v>125</v>
      </c>
      <c r="E66" s="57">
        <f t="shared" si="43"/>
        <v>90</v>
      </c>
      <c r="F66" s="58">
        <f t="shared" si="44"/>
        <v>0</v>
      </c>
      <c r="G66" s="58">
        <f t="shared" si="45"/>
        <v>70</v>
      </c>
      <c r="H66" s="59">
        <v>70</v>
      </c>
      <c r="I66" s="59"/>
      <c r="J66" s="59"/>
      <c r="K66" s="59"/>
      <c r="L66" s="58">
        <f t="shared" si="46"/>
        <v>20</v>
      </c>
      <c r="M66" s="57">
        <f t="shared" si="47"/>
        <v>35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>
        <v>35</v>
      </c>
      <c r="AF66" s="64">
        <v>10</v>
      </c>
      <c r="AG66" s="64">
        <v>5</v>
      </c>
      <c r="AH66" s="64"/>
      <c r="AI66" s="64">
        <v>35</v>
      </c>
      <c r="AJ66" s="64">
        <v>10</v>
      </c>
      <c r="AK66" s="64">
        <v>30</v>
      </c>
      <c r="AL66" s="62"/>
      <c r="AM66" s="62"/>
      <c r="AN66" s="62"/>
      <c r="AO66" s="62"/>
      <c r="AP66" s="62">
        <v>2</v>
      </c>
      <c r="AQ66" s="62">
        <v>3</v>
      </c>
      <c r="AR66" s="61">
        <f t="shared" si="48"/>
        <v>3.6</v>
      </c>
      <c r="AS66" s="61">
        <f t="shared" si="49"/>
        <v>5</v>
      </c>
      <c r="AT66" s="61"/>
      <c r="AU66" s="61">
        <f t="shared" si="50"/>
        <v>5</v>
      </c>
    </row>
    <row r="67" spans="1:47" s="7" customFormat="1" ht="33" customHeight="1" x14ac:dyDescent="0.2">
      <c r="A67" s="55" t="s">
        <v>198</v>
      </c>
      <c r="B67" s="109" t="s">
        <v>131</v>
      </c>
      <c r="C67" s="63" t="s">
        <v>108</v>
      </c>
      <c r="D67" s="57">
        <f t="shared" si="42"/>
        <v>75</v>
      </c>
      <c r="E67" s="57">
        <f t="shared" si="43"/>
        <v>50</v>
      </c>
      <c r="F67" s="58">
        <f t="shared" si="44"/>
        <v>0</v>
      </c>
      <c r="G67" s="58">
        <f t="shared" si="45"/>
        <v>45</v>
      </c>
      <c r="H67" s="59">
        <v>45</v>
      </c>
      <c r="I67" s="59"/>
      <c r="J67" s="59"/>
      <c r="K67" s="59"/>
      <c r="L67" s="58">
        <f t="shared" si="46"/>
        <v>5</v>
      </c>
      <c r="M67" s="57">
        <f t="shared" si="47"/>
        <v>25</v>
      </c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>
        <v>45</v>
      </c>
      <c r="AJ67" s="64">
        <v>5</v>
      </c>
      <c r="AK67" s="64">
        <v>25</v>
      </c>
      <c r="AL67" s="62"/>
      <c r="AM67" s="62"/>
      <c r="AN67" s="62"/>
      <c r="AO67" s="62"/>
      <c r="AP67" s="62"/>
      <c r="AQ67" s="62">
        <v>3</v>
      </c>
      <c r="AR67" s="61">
        <f t="shared" si="48"/>
        <v>2</v>
      </c>
      <c r="AS67" s="61">
        <f t="shared" si="49"/>
        <v>3</v>
      </c>
      <c r="AT67" s="61"/>
      <c r="AU67" s="61">
        <f t="shared" si="50"/>
        <v>3</v>
      </c>
    </row>
    <row r="68" spans="1:47" s="7" customFormat="1" ht="31.5" customHeight="1" x14ac:dyDescent="0.2">
      <c r="A68" s="55" t="s">
        <v>199</v>
      </c>
      <c r="B68" s="109" t="s">
        <v>84</v>
      </c>
      <c r="C68" s="63" t="s">
        <v>67</v>
      </c>
      <c r="D68" s="57">
        <f t="shared" si="42"/>
        <v>75</v>
      </c>
      <c r="E68" s="57">
        <f t="shared" si="43"/>
        <v>50</v>
      </c>
      <c r="F68" s="58">
        <f t="shared" si="44"/>
        <v>0</v>
      </c>
      <c r="G68" s="58">
        <f t="shared" si="45"/>
        <v>40</v>
      </c>
      <c r="H68" s="59">
        <v>40</v>
      </c>
      <c r="I68" s="59"/>
      <c r="J68" s="59"/>
      <c r="K68" s="59"/>
      <c r="L68" s="58">
        <f t="shared" si="46"/>
        <v>10</v>
      </c>
      <c r="M68" s="57">
        <f t="shared" si="47"/>
        <v>25</v>
      </c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>
        <v>40</v>
      </c>
      <c r="AF68" s="64">
        <v>10</v>
      </c>
      <c r="AG68" s="64">
        <v>25</v>
      </c>
      <c r="AH68" s="64"/>
      <c r="AI68" s="64"/>
      <c r="AJ68" s="64"/>
      <c r="AK68" s="64"/>
      <c r="AL68" s="62"/>
      <c r="AM68" s="62"/>
      <c r="AN68" s="62"/>
      <c r="AO68" s="62"/>
      <c r="AP68" s="62">
        <v>3</v>
      </c>
      <c r="AQ68" s="62"/>
      <c r="AR68" s="61">
        <f t="shared" si="48"/>
        <v>2</v>
      </c>
      <c r="AS68" s="61">
        <f t="shared" si="49"/>
        <v>3</v>
      </c>
      <c r="AT68" s="61"/>
      <c r="AU68" s="61">
        <f t="shared" si="50"/>
        <v>3</v>
      </c>
    </row>
    <row r="69" spans="1:47" s="7" customFormat="1" ht="31.5" customHeight="1" x14ac:dyDescent="0.2">
      <c r="A69" s="55" t="s">
        <v>200</v>
      </c>
      <c r="B69" s="109" t="s">
        <v>120</v>
      </c>
      <c r="C69" s="63" t="s">
        <v>160</v>
      </c>
      <c r="D69" s="57">
        <f t="shared" si="42"/>
        <v>75</v>
      </c>
      <c r="E69" s="57">
        <f t="shared" si="43"/>
        <v>55</v>
      </c>
      <c r="F69" s="58">
        <f t="shared" si="44"/>
        <v>0</v>
      </c>
      <c r="G69" s="58">
        <f t="shared" si="45"/>
        <v>45</v>
      </c>
      <c r="H69" s="59">
        <v>45</v>
      </c>
      <c r="I69" s="59"/>
      <c r="J69" s="59"/>
      <c r="K69" s="59"/>
      <c r="L69" s="58">
        <f t="shared" si="46"/>
        <v>10</v>
      </c>
      <c r="M69" s="57">
        <f t="shared" si="47"/>
        <v>20</v>
      </c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>
        <v>45</v>
      </c>
      <c r="AF69" s="64">
        <v>10</v>
      </c>
      <c r="AG69" s="64">
        <v>20</v>
      </c>
      <c r="AH69" s="64"/>
      <c r="AI69" s="64"/>
      <c r="AJ69" s="64"/>
      <c r="AK69" s="64"/>
      <c r="AL69" s="62"/>
      <c r="AM69" s="62"/>
      <c r="AN69" s="62"/>
      <c r="AO69" s="62"/>
      <c r="AP69" s="62">
        <v>3</v>
      </c>
      <c r="AQ69" s="62"/>
      <c r="AR69" s="61">
        <f t="shared" si="48"/>
        <v>2.2000000000000002</v>
      </c>
      <c r="AS69" s="61">
        <f t="shared" si="49"/>
        <v>3</v>
      </c>
      <c r="AT69" s="61"/>
      <c r="AU69" s="61">
        <f t="shared" si="50"/>
        <v>3</v>
      </c>
    </row>
    <row r="70" spans="1:47" s="7" customFormat="1" ht="31.5" customHeight="1" x14ac:dyDescent="0.2">
      <c r="A70" s="55" t="s">
        <v>201</v>
      </c>
      <c r="B70" s="112" t="s">
        <v>124</v>
      </c>
      <c r="C70" s="67" t="s">
        <v>112</v>
      </c>
      <c r="D70" s="57">
        <f t="shared" si="42"/>
        <v>125</v>
      </c>
      <c r="E70" s="57">
        <f t="shared" si="43"/>
        <v>85</v>
      </c>
      <c r="F70" s="58">
        <f t="shared" si="44"/>
        <v>0</v>
      </c>
      <c r="G70" s="58">
        <f t="shared" si="45"/>
        <v>65</v>
      </c>
      <c r="H70" s="59">
        <v>65</v>
      </c>
      <c r="I70" s="59"/>
      <c r="J70" s="59"/>
      <c r="K70" s="59"/>
      <c r="L70" s="58">
        <f t="shared" si="46"/>
        <v>20</v>
      </c>
      <c r="M70" s="57">
        <f>SUM(Q70,U70,Y70,AC70,AG70,AK70)</f>
        <v>40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>
        <v>30</v>
      </c>
      <c r="AF70" s="66">
        <v>5</v>
      </c>
      <c r="AG70" s="66">
        <v>15</v>
      </c>
      <c r="AH70" s="66"/>
      <c r="AI70" s="66">
        <v>35</v>
      </c>
      <c r="AJ70" s="66">
        <v>15</v>
      </c>
      <c r="AK70" s="66">
        <v>25</v>
      </c>
      <c r="AL70" s="62"/>
      <c r="AM70" s="62"/>
      <c r="AN70" s="62"/>
      <c r="AO70" s="62"/>
      <c r="AP70" s="62">
        <v>2</v>
      </c>
      <c r="AQ70" s="62">
        <v>3</v>
      </c>
      <c r="AR70" s="61">
        <f t="shared" si="48"/>
        <v>3.4</v>
      </c>
      <c r="AS70" s="61">
        <f t="shared" si="49"/>
        <v>5</v>
      </c>
      <c r="AT70" s="61"/>
      <c r="AU70" s="61">
        <f t="shared" si="50"/>
        <v>5</v>
      </c>
    </row>
    <row r="71" spans="1:47" s="7" customFormat="1" x14ac:dyDescent="0.2">
      <c r="A71" s="114" t="s">
        <v>202</v>
      </c>
      <c r="B71" s="112" t="s">
        <v>132</v>
      </c>
      <c r="C71" s="67" t="s">
        <v>67</v>
      </c>
      <c r="D71" s="106">
        <f t="shared" si="42"/>
        <v>50</v>
      </c>
      <c r="E71" s="106">
        <f t="shared" si="43"/>
        <v>35</v>
      </c>
      <c r="F71" s="115">
        <f t="shared" si="44"/>
        <v>0</v>
      </c>
      <c r="G71" s="115">
        <f t="shared" si="45"/>
        <v>25</v>
      </c>
      <c r="H71" s="116">
        <v>25</v>
      </c>
      <c r="I71" s="116"/>
      <c r="J71" s="116"/>
      <c r="K71" s="116"/>
      <c r="L71" s="115">
        <f t="shared" si="46"/>
        <v>10</v>
      </c>
      <c r="M71" s="106">
        <f>SUM(Q71,U71,Y71,AC71,AG71,AK71)</f>
        <v>15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>
        <v>25</v>
      </c>
      <c r="AF71" s="66">
        <v>10</v>
      </c>
      <c r="AG71" s="66">
        <v>15</v>
      </c>
      <c r="AH71" s="66"/>
      <c r="AI71" s="66"/>
      <c r="AJ71" s="66"/>
      <c r="AK71" s="66"/>
      <c r="AL71" s="117"/>
      <c r="AM71" s="117"/>
      <c r="AN71" s="117"/>
      <c r="AO71" s="117"/>
      <c r="AP71" s="117">
        <v>2</v>
      </c>
      <c r="AQ71" s="117"/>
      <c r="AR71" s="118">
        <f t="shared" si="48"/>
        <v>1.4</v>
      </c>
      <c r="AS71" s="118">
        <f t="shared" si="49"/>
        <v>2</v>
      </c>
      <c r="AT71" s="118"/>
      <c r="AU71" s="118">
        <f t="shared" si="50"/>
        <v>2</v>
      </c>
    </row>
    <row r="72" spans="1:47" s="120" customFormat="1" ht="38.25" customHeight="1" x14ac:dyDescent="0.2">
      <c r="A72" s="51" t="s">
        <v>152</v>
      </c>
      <c r="B72" s="104" t="s">
        <v>143</v>
      </c>
      <c r="C72" s="51"/>
      <c r="D72" s="53">
        <f t="shared" ref="D72:AI72" si="51">SUM(D73:D81)</f>
        <v>700</v>
      </c>
      <c r="E72" s="53">
        <f t="shared" si="51"/>
        <v>430</v>
      </c>
      <c r="F72" s="54">
        <v>0</v>
      </c>
      <c r="G72" s="54">
        <v>360</v>
      </c>
      <c r="H72" s="54">
        <f t="shared" si="51"/>
        <v>360</v>
      </c>
      <c r="I72" s="54">
        <f t="shared" si="51"/>
        <v>0</v>
      </c>
      <c r="J72" s="54">
        <f t="shared" si="51"/>
        <v>0</v>
      </c>
      <c r="K72" s="54">
        <f t="shared" si="51"/>
        <v>0</v>
      </c>
      <c r="L72" s="54">
        <f t="shared" si="51"/>
        <v>70</v>
      </c>
      <c r="M72" s="53">
        <f t="shared" si="51"/>
        <v>270</v>
      </c>
      <c r="N72" s="54">
        <f t="shared" si="51"/>
        <v>0</v>
      </c>
      <c r="O72" s="54">
        <f t="shared" si="51"/>
        <v>0</v>
      </c>
      <c r="P72" s="54">
        <f t="shared" si="51"/>
        <v>0</v>
      </c>
      <c r="Q72" s="54">
        <f t="shared" si="51"/>
        <v>0</v>
      </c>
      <c r="R72" s="54">
        <f t="shared" si="51"/>
        <v>0</v>
      </c>
      <c r="S72" s="54">
        <f t="shared" si="51"/>
        <v>0</v>
      </c>
      <c r="T72" s="54">
        <f t="shared" si="51"/>
        <v>0</v>
      </c>
      <c r="U72" s="54">
        <f t="shared" si="51"/>
        <v>0</v>
      </c>
      <c r="V72" s="54">
        <f t="shared" si="51"/>
        <v>0</v>
      </c>
      <c r="W72" s="54">
        <f t="shared" si="51"/>
        <v>0</v>
      </c>
      <c r="X72" s="54">
        <f t="shared" si="51"/>
        <v>0</v>
      </c>
      <c r="Y72" s="54">
        <f t="shared" si="51"/>
        <v>0</v>
      </c>
      <c r="Z72" s="54">
        <f t="shared" si="51"/>
        <v>0</v>
      </c>
      <c r="AA72" s="54">
        <f t="shared" si="51"/>
        <v>0</v>
      </c>
      <c r="AB72" s="54">
        <f t="shared" si="51"/>
        <v>0</v>
      </c>
      <c r="AC72" s="54">
        <f t="shared" si="51"/>
        <v>0</v>
      </c>
      <c r="AD72" s="54">
        <v>0</v>
      </c>
      <c r="AE72" s="54">
        <v>195</v>
      </c>
      <c r="AF72" s="54">
        <f t="shared" si="51"/>
        <v>45</v>
      </c>
      <c r="AG72" s="54">
        <f t="shared" si="51"/>
        <v>165</v>
      </c>
      <c r="AH72" s="54">
        <f t="shared" si="51"/>
        <v>0</v>
      </c>
      <c r="AI72" s="54">
        <f t="shared" si="51"/>
        <v>165</v>
      </c>
      <c r="AJ72" s="54">
        <f t="shared" ref="AJ72:AU72" si="52">SUM(AJ73:AJ81)</f>
        <v>30</v>
      </c>
      <c r="AK72" s="54">
        <f t="shared" si="52"/>
        <v>105</v>
      </c>
      <c r="AL72" s="54">
        <f t="shared" si="52"/>
        <v>0</v>
      </c>
      <c r="AM72" s="54">
        <f t="shared" si="52"/>
        <v>0</v>
      </c>
      <c r="AN72" s="54">
        <f t="shared" si="52"/>
        <v>0</v>
      </c>
      <c r="AO72" s="54">
        <f t="shared" si="52"/>
        <v>0</v>
      </c>
      <c r="AP72" s="54">
        <f t="shared" si="52"/>
        <v>16</v>
      </c>
      <c r="AQ72" s="54">
        <f t="shared" si="52"/>
        <v>12</v>
      </c>
      <c r="AR72" s="54">
        <f t="shared" si="52"/>
        <v>18.600000000000001</v>
      </c>
      <c r="AS72" s="54">
        <f t="shared" si="52"/>
        <v>28</v>
      </c>
      <c r="AT72" s="54">
        <f t="shared" si="52"/>
        <v>0</v>
      </c>
      <c r="AU72" s="54">
        <f t="shared" si="52"/>
        <v>28</v>
      </c>
    </row>
    <row r="73" spans="1:47" s="7" customFormat="1" ht="29.25" customHeight="1" x14ac:dyDescent="0.2">
      <c r="A73" s="55" t="s">
        <v>203</v>
      </c>
      <c r="B73" s="108" t="s">
        <v>144</v>
      </c>
      <c r="C73" s="56" t="s">
        <v>108</v>
      </c>
      <c r="D73" s="57">
        <f t="shared" ref="D73:D81" si="53">SUM(E73,M73)</f>
        <v>100</v>
      </c>
      <c r="E73" s="57">
        <f t="shared" ref="E73:E81" si="54">SUM(F73:G73,L73)</f>
        <v>70</v>
      </c>
      <c r="F73" s="58">
        <v>0</v>
      </c>
      <c r="G73" s="58">
        <v>60</v>
      </c>
      <c r="H73" s="59">
        <v>60</v>
      </c>
      <c r="I73" s="59"/>
      <c r="J73" s="59"/>
      <c r="K73" s="59"/>
      <c r="L73" s="58">
        <v>10</v>
      </c>
      <c r="M73" s="57">
        <v>30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>
        <v>60</v>
      </c>
      <c r="AJ73" s="60">
        <v>10</v>
      </c>
      <c r="AK73" s="60">
        <v>30</v>
      </c>
      <c r="AL73" s="62"/>
      <c r="AM73" s="62"/>
      <c r="AN73" s="62"/>
      <c r="AO73" s="62"/>
      <c r="AP73" s="62"/>
      <c r="AQ73" s="62">
        <v>4</v>
      </c>
      <c r="AR73" s="61">
        <v>3</v>
      </c>
      <c r="AS73" s="61">
        <f t="shared" ref="AS73:AS81" si="55">SUM(AL73:AQ73)</f>
        <v>4</v>
      </c>
      <c r="AT73" s="61"/>
      <c r="AU73" s="61">
        <f t="shared" ref="AU73:AU81" si="56">SUM(AL73:AQ73)</f>
        <v>4</v>
      </c>
    </row>
    <row r="74" spans="1:47" s="7" customFormat="1" ht="31.5" customHeight="1" x14ac:dyDescent="0.2">
      <c r="A74" s="55" t="s">
        <v>204</v>
      </c>
      <c r="B74" s="109" t="s">
        <v>145</v>
      </c>
      <c r="C74" s="63" t="s">
        <v>160</v>
      </c>
      <c r="D74" s="57">
        <f t="shared" si="53"/>
        <v>50</v>
      </c>
      <c r="E74" s="57">
        <f t="shared" si="54"/>
        <v>35</v>
      </c>
      <c r="F74" s="58">
        <v>0</v>
      </c>
      <c r="G74" s="58">
        <v>30</v>
      </c>
      <c r="H74" s="59">
        <v>30</v>
      </c>
      <c r="I74" s="59"/>
      <c r="J74" s="59"/>
      <c r="K74" s="59"/>
      <c r="L74" s="58">
        <v>5</v>
      </c>
      <c r="M74" s="57">
        <v>15</v>
      </c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>
        <v>30</v>
      </c>
      <c r="AF74" s="64">
        <v>5</v>
      </c>
      <c r="AG74" s="64">
        <v>15</v>
      </c>
      <c r="AH74" s="64"/>
      <c r="AI74" s="64"/>
      <c r="AJ74" s="64"/>
      <c r="AK74" s="64"/>
      <c r="AL74" s="62"/>
      <c r="AM74" s="62"/>
      <c r="AN74" s="62"/>
      <c r="AO74" s="62"/>
      <c r="AP74" s="62">
        <v>2</v>
      </c>
      <c r="AQ74" s="62"/>
      <c r="AR74" s="61">
        <v>2</v>
      </c>
      <c r="AS74" s="61">
        <f t="shared" si="55"/>
        <v>2</v>
      </c>
      <c r="AT74" s="61"/>
      <c r="AU74" s="61">
        <f t="shared" si="56"/>
        <v>2</v>
      </c>
    </row>
    <row r="75" spans="1:47" s="7" customFormat="1" ht="29.25" customHeight="1" x14ac:dyDescent="0.2">
      <c r="A75" s="55" t="s">
        <v>205</v>
      </c>
      <c r="B75" s="109" t="s">
        <v>121</v>
      </c>
      <c r="C75" s="63" t="s">
        <v>112</v>
      </c>
      <c r="D75" s="57">
        <f t="shared" si="53"/>
        <v>100</v>
      </c>
      <c r="E75" s="57">
        <f t="shared" si="54"/>
        <v>70</v>
      </c>
      <c r="F75" s="58">
        <v>0</v>
      </c>
      <c r="G75" s="58">
        <v>60</v>
      </c>
      <c r="H75" s="59">
        <v>60</v>
      </c>
      <c r="I75" s="59"/>
      <c r="J75" s="59"/>
      <c r="K75" s="59"/>
      <c r="L75" s="58">
        <v>10</v>
      </c>
      <c r="M75" s="57">
        <f>SUM(AG75,AK75)</f>
        <v>30</v>
      </c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>
        <v>30</v>
      </c>
      <c r="AF75" s="64">
        <v>5</v>
      </c>
      <c r="AG75" s="64">
        <v>15</v>
      </c>
      <c r="AH75" s="64"/>
      <c r="AI75" s="64">
        <v>30</v>
      </c>
      <c r="AJ75" s="64">
        <v>5</v>
      </c>
      <c r="AK75" s="64">
        <v>15</v>
      </c>
      <c r="AL75" s="62"/>
      <c r="AM75" s="62"/>
      <c r="AN75" s="62"/>
      <c r="AO75" s="62"/>
      <c r="AP75" s="62">
        <v>2</v>
      </c>
      <c r="AQ75" s="62">
        <v>2</v>
      </c>
      <c r="AR75" s="61">
        <v>3</v>
      </c>
      <c r="AS75" s="61">
        <f t="shared" si="55"/>
        <v>4</v>
      </c>
      <c r="AT75" s="61"/>
      <c r="AU75" s="61">
        <f t="shared" si="56"/>
        <v>4</v>
      </c>
    </row>
    <row r="76" spans="1:47" s="7" customFormat="1" ht="24.75" customHeight="1" x14ac:dyDescent="0.2">
      <c r="A76" s="55" t="s">
        <v>206</v>
      </c>
      <c r="B76" s="109" t="s">
        <v>146</v>
      </c>
      <c r="C76" s="63" t="s">
        <v>162</v>
      </c>
      <c r="D76" s="57">
        <f t="shared" si="53"/>
        <v>200</v>
      </c>
      <c r="E76" s="57">
        <f t="shared" si="54"/>
        <v>110</v>
      </c>
      <c r="F76" s="58">
        <v>0</v>
      </c>
      <c r="G76" s="58">
        <v>90</v>
      </c>
      <c r="H76" s="59">
        <v>90</v>
      </c>
      <c r="I76" s="59"/>
      <c r="J76" s="59"/>
      <c r="K76" s="59"/>
      <c r="L76" s="58">
        <v>20</v>
      </c>
      <c r="M76" s="57">
        <f>SUM(AG76,AK76)</f>
        <v>90</v>
      </c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>
        <v>45</v>
      </c>
      <c r="AF76" s="64">
        <v>15</v>
      </c>
      <c r="AG76" s="64">
        <v>45</v>
      </c>
      <c r="AH76" s="64"/>
      <c r="AI76" s="64">
        <v>45</v>
      </c>
      <c r="AJ76" s="64">
        <v>10</v>
      </c>
      <c r="AK76" s="64">
        <v>45</v>
      </c>
      <c r="AL76" s="62"/>
      <c r="AM76" s="62"/>
      <c r="AN76" s="62"/>
      <c r="AO76" s="62"/>
      <c r="AP76" s="62">
        <v>4</v>
      </c>
      <c r="AQ76" s="62">
        <v>4</v>
      </c>
      <c r="AR76" s="74">
        <v>4</v>
      </c>
      <c r="AS76" s="61">
        <f t="shared" si="55"/>
        <v>8</v>
      </c>
      <c r="AT76" s="61"/>
      <c r="AU76" s="61">
        <f t="shared" si="56"/>
        <v>8</v>
      </c>
    </row>
    <row r="77" spans="1:47" s="7" customFormat="1" ht="49.5" x14ac:dyDescent="0.2">
      <c r="A77" s="55" t="s">
        <v>207</v>
      </c>
      <c r="B77" s="109" t="s">
        <v>147</v>
      </c>
      <c r="C77" s="63" t="s">
        <v>67</v>
      </c>
      <c r="D77" s="57">
        <f t="shared" si="53"/>
        <v>50</v>
      </c>
      <c r="E77" s="57">
        <f t="shared" si="54"/>
        <v>20</v>
      </c>
      <c r="F77" s="58">
        <v>0</v>
      </c>
      <c r="G77" s="58">
        <v>15</v>
      </c>
      <c r="H77" s="59">
        <v>15</v>
      </c>
      <c r="I77" s="59"/>
      <c r="J77" s="59"/>
      <c r="K77" s="59"/>
      <c r="L77" s="58">
        <f t="shared" ref="L77" si="57">SUM(P77,T77,X77,AB77,AF77,AJ77)</f>
        <v>5</v>
      </c>
      <c r="M77" s="57">
        <v>30</v>
      </c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>
        <v>15</v>
      </c>
      <c r="AF77" s="64">
        <v>5</v>
      </c>
      <c r="AG77" s="64">
        <v>30</v>
      </c>
      <c r="AH77" s="64"/>
      <c r="AI77" s="64"/>
      <c r="AJ77" s="64"/>
      <c r="AK77" s="64"/>
      <c r="AL77" s="62"/>
      <c r="AM77" s="62"/>
      <c r="AN77" s="62"/>
      <c r="AO77" s="62"/>
      <c r="AP77" s="62">
        <v>2</v>
      </c>
      <c r="AQ77" s="62"/>
      <c r="AR77" s="61">
        <f>E77/25</f>
        <v>0.8</v>
      </c>
      <c r="AS77" s="61">
        <f t="shared" si="55"/>
        <v>2</v>
      </c>
      <c r="AT77" s="61"/>
      <c r="AU77" s="61">
        <f t="shared" si="56"/>
        <v>2</v>
      </c>
    </row>
    <row r="78" spans="1:47" ht="30.75" customHeight="1" x14ac:dyDescent="0.25">
      <c r="A78" s="55" t="s">
        <v>208</v>
      </c>
      <c r="B78" s="109" t="s">
        <v>148</v>
      </c>
      <c r="C78" s="63" t="s">
        <v>67</v>
      </c>
      <c r="D78" s="57">
        <f t="shared" si="53"/>
        <v>50</v>
      </c>
      <c r="E78" s="57">
        <f t="shared" si="54"/>
        <v>35</v>
      </c>
      <c r="F78" s="58">
        <v>0</v>
      </c>
      <c r="G78" s="58">
        <v>30</v>
      </c>
      <c r="H78" s="59">
        <v>30</v>
      </c>
      <c r="I78" s="59"/>
      <c r="J78" s="59"/>
      <c r="K78" s="59"/>
      <c r="L78" s="58">
        <v>5</v>
      </c>
      <c r="M78" s="57">
        <v>15</v>
      </c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>
        <v>30</v>
      </c>
      <c r="AF78" s="64">
        <v>5</v>
      </c>
      <c r="AG78" s="64">
        <v>15</v>
      </c>
      <c r="AH78" s="64"/>
      <c r="AI78" s="64"/>
      <c r="AJ78" s="64"/>
      <c r="AK78" s="64"/>
      <c r="AL78" s="62"/>
      <c r="AM78" s="62"/>
      <c r="AN78" s="62"/>
      <c r="AO78" s="62"/>
      <c r="AP78" s="62">
        <v>2</v>
      </c>
      <c r="AQ78" s="62"/>
      <c r="AR78" s="61">
        <v>2</v>
      </c>
      <c r="AS78" s="61">
        <f t="shared" si="55"/>
        <v>2</v>
      </c>
      <c r="AT78" s="61"/>
      <c r="AU78" s="61">
        <f t="shared" si="56"/>
        <v>2</v>
      </c>
    </row>
    <row r="79" spans="1:47" s="18" customFormat="1" ht="28.5" customHeight="1" x14ac:dyDescent="0.2">
      <c r="A79" s="55" t="s">
        <v>209</v>
      </c>
      <c r="B79" s="109" t="s">
        <v>149</v>
      </c>
      <c r="C79" s="63" t="s">
        <v>108</v>
      </c>
      <c r="D79" s="57">
        <f t="shared" si="53"/>
        <v>50</v>
      </c>
      <c r="E79" s="57">
        <f t="shared" si="54"/>
        <v>35</v>
      </c>
      <c r="F79" s="58">
        <v>0</v>
      </c>
      <c r="G79" s="58">
        <f t="shared" ref="G79:G83" si="58">SUM(O79,S79,W79,AA79,AE79,AI79)</f>
        <v>30</v>
      </c>
      <c r="H79" s="59">
        <v>30</v>
      </c>
      <c r="I79" s="59"/>
      <c r="J79" s="59"/>
      <c r="K79" s="59"/>
      <c r="L79" s="58">
        <v>5</v>
      </c>
      <c r="M79" s="57">
        <v>15</v>
      </c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>
        <v>30</v>
      </c>
      <c r="AJ79" s="64">
        <v>5</v>
      </c>
      <c r="AK79" s="64">
        <v>15</v>
      </c>
      <c r="AL79" s="62"/>
      <c r="AM79" s="62"/>
      <c r="AN79" s="62"/>
      <c r="AO79" s="62"/>
      <c r="AP79" s="62"/>
      <c r="AQ79" s="62">
        <v>2</v>
      </c>
      <c r="AR79" s="61">
        <v>1</v>
      </c>
      <c r="AS79" s="61">
        <f t="shared" si="55"/>
        <v>2</v>
      </c>
      <c r="AT79" s="61"/>
      <c r="AU79" s="61">
        <f t="shared" si="56"/>
        <v>2</v>
      </c>
    </row>
    <row r="80" spans="1:47" s="18" customFormat="1" ht="28.5" customHeight="1" x14ac:dyDescent="0.2">
      <c r="A80" s="55" t="s">
        <v>210</v>
      </c>
      <c r="B80" s="112" t="s">
        <v>150</v>
      </c>
      <c r="C80" s="67" t="s">
        <v>67</v>
      </c>
      <c r="D80" s="57">
        <f t="shared" si="53"/>
        <v>50</v>
      </c>
      <c r="E80" s="57">
        <f t="shared" si="54"/>
        <v>35</v>
      </c>
      <c r="F80" s="58">
        <v>0</v>
      </c>
      <c r="G80" s="58">
        <v>30</v>
      </c>
      <c r="H80" s="59">
        <v>30</v>
      </c>
      <c r="I80" s="59"/>
      <c r="J80" s="59"/>
      <c r="K80" s="59"/>
      <c r="L80" s="58">
        <v>5</v>
      </c>
      <c r="M80" s="57">
        <v>15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>
        <v>30</v>
      </c>
      <c r="AF80" s="66">
        <v>5</v>
      </c>
      <c r="AG80" s="66">
        <v>15</v>
      </c>
      <c r="AH80" s="66"/>
      <c r="AI80" s="66"/>
      <c r="AJ80" s="66"/>
      <c r="AK80" s="66"/>
      <c r="AL80" s="62"/>
      <c r="AM80" s="62"/>
      <c r="AN80" s="62"/>
      <c r="AO80" s="62"/>
      <c r="AP80" s="62">
        <v>2</v>
      </c>
      <c r="AQ80" s="62"/>
      <c r="AR80" s="61">
        <v>2</v>
      </c>
      <c r="AS80" s="61">
        <f t="shared" si="55"/>
        <v>2</v>
      </c>
      <c r="AT80" s="61"/>
      <c r="AU80" s="61">
        <f t="shared" si="56"/>
        <v>2</v>
      </c>
    </row>
    <row r="81" spans="1:208" s="18" customFormat="1" ht="31.5" customHeight="1" x14ac:dyDescent="0.2">
      <c r="A81" s="114" t="s">
        <v>211</v>
      </c>
      <c r="B81" s="112" t="s">
        <v>151</v>
      </c>
      <c r="C81" s="67" t="s">
        <v>67</v>
      </c>
      <c r="D81" s="106">
        <f t="shared" si="53"/>
        <v>50</v>
      </c>
      <c r="E81" s="106">
        <f t="shared" si="54"/>
        <v>20</v>
      </c>
      <c r="F81" s="115">
        <v>0</v>
      </c>
      <c r="G81" s="115">
        <f t="shared" si="58"/>
        <v>15</v>
      </c>
      <c r="H81" s="116">
        <v>15</v>
      </c>
      <c r="I81" s="116"/>
      <c r="J81" s="116"/>
      <c r="K81" s="116"/>
      <c r="L81" s="115">
        <v>5</v>
      </c>
      <c r="M81" s="106">
        <v>30</v>
      </c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>
        <v>15</v>
      </c>
      <c r="AF81" s="66">
        <v>5</v>
      </c>
      <c r="AG81" s="66">
        <v>30</v>
      </c>
      <c r="AH81" s="66"/>
      <c r="AI81" s="66"/>
      <c r="AJ81" s="66"/>
      <c r="AK81" s="66"/>
      <c r="AL81" s="117"/>
      <c r="AM81" s="117"/>
      <c r="AN81" s="117"/>
      <c r="AO81" s="117"/>
      <c r="AP81" s="117">
        <v>2</v>
      </c>
      <c r="AQ81" s="117"/>
      <c r="AR81" s="118">
        <f>E81/25</f>
        <v>0.8</v>
      </c>
      <c r="AS81" s="118">
        <f t="shared" si="55"/>
        <v>2</v>
      </c>
      <c r="AT81" s="118"/>
      <c r="AU81" s="118">
        <f t="shared" si="56"/>
        <v>2</v>
      </c>
    </row>
    <row r="82" spans="1:208" s="119" customFormat="1" ht="22.5" x14ac:dyDescent="0.2">
      <c r="A82" s="51" t="s">
        <v>118</v>
      </c>
      <c r="B82" s="65" t="s">
        <v>55</v>
      </c>
      <c r="C82" s="51"/>
      <c r="D82" s="53">
        <f t="shared" ref="D82:AI82" si="59">SUM(D83:D83)</f>
        <v>560</v>
      </c>
      <c r="E82" s="53">
        <f t="shared" si="59"/>
        <v>0</v>
      </c>
      <c r="F82" s="54">
        <f t="shared" si="59"/>
        <v>0</v>
      </c>
      <c r="G82" s="54">
        <f t="shared" si="59"/>
        <v>0</v>
      </c>
      <c r="H82" s="54">
        <f t="shared" si="59"/>
        <v>0</v>
      </c>
      <c r="I82" s="54">
        <f t="shared" si="59"/>
        <v>0</v>
      </c>
      <c r="J82" s="54">
        <f t="shared" si="59"/>
        <v>0</v>
      </c>
      <c r="K82" s="54">
        <f t="shared" si="59"/>
        <v>0</v>
      </c>
      <c r="L82" s="54">
        <f t="shared" si="59"/>
        <v>0</v>
      </c>
      <c r="M82" s="53">
        <f t="shared" si="59"/>
        <v>560</v>
      </c>
      <c r="N82" s="54">
        <f t="shared" si="59"/>
        <v>0</v>
      </c>
      <c r="O82" s="54">
        <f t="shared" si="59"/>
        <v>0</v>
      </c>
      <c r="P82" s="54">
        <f t="shared" si="59"/>
        <v>0</v>
      </c>
      <c r="Q82" s="54">
        <f t="shared" si="59"/>
        <v>0</v>
      </c>
      <c r="R82" s="54">
        <f t="shared" si="59"/>
        <v>0</v>
      </c>
      <c r="S82" s="54">
        <f t="shared" si="59"/>
        <v>0</v>
      </c>
      <c r="T82" s="54">
        <f t="shared" si="59"/>
        <v>0</v>
      </c>
      <c r="U82" s="54">
        <f t="shared" si="59"/>
        <v>265</v>
      </c>
      <c r="V82" s="54">
        <f t="shared" si="59"/>
        <v>0</v>
      </c>
      <c r="W82" s="54">
        <f t="shared" si="59"/>
        <v>0</v>
      </c>
      <c r="X82" s="54">
        <f t="shared" si="59"/>
        <v>0</v>
      </c>
      <c r="Y82" s="54">
        <f t="shared" si="59"/>
        <v>0</v>
      </c>
      <c r="Z82" s="54">
        <f t="shared" si="59"/>
        <v>0</v>
      </c>
      <c r="AA82" s="54">
        <f t="shared" si="59"/>
        <v>0</v>
      </c>
      <c r="AB82" s="54">
        <f t="shared" si="59"/>
        <v>0</v>
      </c>
      <c r="AC82" s="54">
        <f t="shared" si="59"/>
        <v>190</v>
      </c>
      <c r="AD82" s="54">
        <f t="shared" si="59"/>
        <v>0</v>
      </c>
      <c r="AE82" s="54">
        <f t="shared" si="59"/>
        <v>0</v>
      </c>
      <c r="AF82" s="54">
        <f t="shared" si="59"/>
        <v>0</v>
      </c>
      <c r="AG82" s="54">
        <f t="shared" si="59"/>
        <v>0</v>
      </c>
      <c r="AH82" s="54">
        <f t="shared" si="59"/>
        <v>0</v>
      </c>
      <c r="AI82" s="54">
        <f t="shared" si="59"/>
        <v>0</v>
      </c>
      <c r="AJ82" s="54">
        <f t="shared" ref="AJ82:AU82" si="60">SUM(AJ83:AJ83)</f>
        <v>0</v>
      </c>
      <c r="AK82" s="54">
        <f t="shared" si="60"/>
        <v>105</v>
      </c>
      <c r="AL82" s="54">
        <f t="shared" si="60"/>
        <v>0</v>
      </c>
      <c r="AM82" s="54">
        <f t="shared" si="60"/>
        <v>7</v>
      </c>
      <c r="AN82" s="54">
        <f t="shared" si="60"/>
        <v>0</v>
      </c>
      <c r="AO82" s="54">
        <f t="shared" si="60"/>
        <v>7</v>
      </c>
      <c r="AP82" s="54">
        <f t="shared" si="60"/>
        <v>0</v>
      </c>
      <c r="AQ82" s="54">
        <f t="shared" si="60"/>
        <v>3</v>
      </c>
      <c r="AR82" s="54">
        <f t="shared" si="60"/>
        <v>0</v>
      </c>
      <c r="AS82" s="54">
        <f t="shared" si="60"/>
        <v>0</v>
      </c>
      <c r="AT82" s="54">
        <f t="shared" si="60"/>
        <v>0</v>
      </c>
      <c r="AU82" s="97">
        <f t="shared" si="60"/>
        <v>0</v>
      </c>
    </row>
    <row r="83" spans="1:208" s="18" customFormat="1" ht="24.75" x14ac:dyDescent="0.2">
      <c r="A83" s="55" t="s">
        <v>212</v>
      </c>
      <c r="B83" s="113" t="s">
        <v>133</v>
      </c>
      <c r="C83" s="68" t="s">
        <v>134</v>
      </c>
      <c r="D83" s="57">
        <f>SUM(E83,M83)</f>
        <v>560</v>
      </c>
      <c r="E83" s="57">
        <f>SUM(F83:G83,L83)</f>
        <v>0</v>
      </c>
      <c r="F83" s="58">
        <f t="shared" ref="F83" si="61">SUM(N83,R83,V83,Z83,AD83,AH83)</f>
        <v>0</v>
      </c>
      <c r="G83" s="58">
        <f t="shared" si="58"/>
        <v>0</v>
      </c>
      <c r="H83" s="59"/>
      <c r="I83" s="59"/>
      <c r="J83" s="59"/>
      <c r="K83" s="59"/>
      <c r="L83" s="58">
        <f>SUM(P83,T83,X83,AB83,AF83,AJ83)</f>
        <v>0</v>
      </c>
      <c r="M83" s="57">
        <f>SUM(Q83,U83,Y83,AC83,AG83,AK83)</f>
        <v>560</v>
      </c>
      <c r="N83" s="61"/>
      <c r="O83" s="61"/>
      <c r="P83" s="61"/>
      <c r="Q83" s="61"/>
      <c r="R83" s="61"/>
      <c r="S83" s="61"/>
      <c r="T83" s="61"/>
      <c r="U83" s="61">
        <v>265</v>
      </c>
      <c r="V83" s="61"/>
      <c r="W83" s="61"/>
      <c r="X83" s="61"/>
      <c r="Y83" s="61"/>
      <c r="Z83" s="61"/>
      <c r="AA83" s="61"/>
      <c r="AB83" s="61"/>
      <c r="AC83" s="61">
        <v>190</v>
      </c>
      <c r="AD83" s="61"/>
      <c r="AE83" s="61"/>
      <c r="AF83" s="61"/>
      <c r="AG83" s="61"/>
      <c r="AH83" s="61"/>
      <c r="AI83" s="61"/>
      <c r="AJ83" s="61"/>
      <c r="AK83" s="61">
        <v>105</v>
      </c>
      <c r="AL83" s="62"/>
      <c r="AM83" s="62">
        <v>7</v>
      </c>
      <c r="AN83" s="62"/>
      <c r="AO83" s="62">
        <v>7</v>
      </c>
      <c r="AP83" s="62"/>
      <c r="AQ83" s="62">
        <v>3</v>
      </c>
      <c r="AR83" s="61">
        <f>E83/25</f>
        <v>0</v>
      </c>
      <c r="AS83" s="61"/>
      <c r="AT83" s="61"/>
      <c r="AU83" s="61"/>
    </row>
    <row r="84" spans="1:208" s="18" customFormat="1" ht="24.75" customHeight="1" x14ac:dyDescent="0.2">
      <c r="A84" s="131" t="s">
        <v>157</v>
      </c>
      <c r="B84" s="132"/>
      <c r="C84" s="133"/>
      <c r="D84" s="137">
        <f>SUM(D8,D20,D32,D52,D82)</f>
        <v>4840</v>
      </c>
      <c r="E84" s="137">
        <f t="shared" ref="E84:M84" si="62">SUM(E8,E20,E32,E52,E82)</f>
        <v>3020</v>
      </c>
      <c r="F84" s="137">
        <f t="shared" si="62"/>
        <v>565</v>
      </c>
      <c r="G84" s="137">
        <f t="shared" si="62"/>
        <v>1735</v>
      </c>
      <c r="H84" s="147">
        <f t="shared" si="62"/>
        <v>1210</v>
      </c>
      <c r="I84" s="137">
        <f t="shared" si="62"/>
        <v>450</v>
      </c>
      <c r="J84" s="137">
        <f t="shared" si="62"/>
        <v>60</v>
      </c>
      <c r="K84" s="137">
        <f t="shared" si="62"/>
        <v>0</v>
      </c>
      <c r="L84" s="137">
        <f t="shared" si="62"/>
        <v>720</v>
      </c>
      <c r="M84" s="137">
        <f t="shared" si="62"/>
        <v>1820</v>
      </c>
      <c r="N84" s="57">
        <f t="shared" ref="N84:AK84" si="63">SUM(N8,N20,N32,O92,N52,N82)</f>
        <v>155</v>
      </c>
      <c r="O84" s="57">
        <f t="shared" si="63"/>
        <v>250</v>
      </c>
      <c r="P84" s="57">
        <f t="shared" si="63"/>
        <v>140</v>
      </c>
      <c r="Q84" s="57">
        <f t="shared" si="63"/>
        <v>265</v>
      </c>
      <c r="R84" s="57">
        <f t="shared" si="63"/>
        <v>140</v>
      </c>
      <c r="S84" s="57">
        <f t="shared" si="63"/>
        <v>270</v>
      </c>
      <c r="T84" s="57">
        <f t="shared" si="63"/>
        <v>100</v>
      </c>
      <c r="U84" s="57">
        <f t="shared" si="63"/>
        <v>410</v>
      </c>
      <c r="V84" s="57">
        <f t="shared" si="63"/>
        <v>165</v>
      </c>
      <c r="W84" s="57">
        <f t="shared" si="63"/>
        <v>270</v>
      </c>
      <c r="X84" s="57">
        <f t="shared" si="63"/>
        <v>140</v>
      </c>
      <c r="Y84" s="57">
        <f t="shared" si="63"/>
        <v>185</v>
      </c>
      <c r="Z84" s="57">
        <f t="shared" si="63"/>
        <v>60</v>
      </c>
      <c r="AA84" s="57">
        <f t="shared" si="63"/>
        <v>255</v>
      </c>
      <c r="AB84" s="57">
        <f t="shared" si="63"/>
        <v>115</v>
      </c>
      <c r="AC84" s="57">
        <f t="shared" si="63"/>
        <v>360</v>
      </c>
      <c r="AD84" s="57">
        <f t="shared" si="63"/>
        <v>30</v>
      </c>
      <c r="AE84" s="57">
        <f t="shared" si="63"/>
        <v>390</v>
      </c>
      <c r="AF84" s="57">
        <f t="shared" si="63"/>
        <v>125</v>
      </c>
      <c r="AG84" s="57">
        <f t="shared" si="63"/>
        <v>225</v>
      </c>
      <c r="AH84" s="57">
        <f t="shared" si="63"/>
        <v>15</v>
      </c>
      <c r="AI84" s="57">
        <f t="shared" si="63"/>
        <v>300</v>
      </c>
      <c r="AJ84" s="57">
        <f t="shared" si="63"/>
        <v>100</v>
      </c>
      <c r="AK84" s="57">
        <f t="shared" si="63"/>
        <v>375</v>
      </c>
      <c r="AL84" s="57">
        <f t="shared" ref="AL84:AU84" si="64">SUM(AL8,AL20,AL32,AL52,AL82)</f>
        <v>30</v>
      </c>
      <c r="AM84" s="57">
        <f t="shared" si="64"/>
        <v>30</v>
      </c>
      <c r="AN84" s="57">
        <f t="shared" si="64"/>
        <v>30</v>
      </c>
      <c r="AO84" s="57">
        <f t="shared" si="64"/>
        <v>30</v>
      </c>
      <c r="AP84" s="57">
        <f t="shared" si="64"/>
        <v>30</v>
      </c>
      <c r="AQ84" s="57">
        <f t="shared" si="64"/>
        <v>30</v>
      </c>
      <c r="AR84" s="137">
        <f t="shared" si="64"/>
        <v>117.8</v>
      </c>
      <c r="AS84" s="137">
        <f t="shared" si="64"/>
        <v>113</v>
      </c>
      <c r="AT84" s="137">
        <f t="shared" si="64"/>
        <v>7</v>
      </c>
      <c r="AU84" s="137">
        <f t="shared" si="64"/>
        <v>51</v>
      </c>
    </row>
    <row r="85" spans="1:208" s="18" customFormat="1" ht="24.75" customHeight="1" x14ac:dyDescent="0.2">
      <c r="A85" s="134"/>
      <c r="B85" s="135"/>
      <c r="C85" s="136"/>
      <c r="D85" s="138"/>
      <c r="E85" s="138"/>
      <c r="F85" s="138"/>
      <c r="G85" s="138"/>
      <c r="H85" s="148"/>
      <c r="I85" s="138"/>
      <c r="J85" s="138"/>
      <c r="K85" s="138"/>
      <c r="L85" s="138"/>
      <c r="M85" s="138"/>
      <c r="N85" s="128">
        <f>SUM(N84:Q84)</f>
        <v>810</v>
      </c>
      <c r="O85" s="129"/>
      <c r="P85" s="129"/>
      <c r="Q85" s="130"/>
      <c r="R85" s="128">
        <f>SUM(R84:U84)</f>
        <v>920</v>
      </c>
      <c r="S85" s="129"/>
      <c r="T85" s="129"/>
      <c r="U85" s="130"/>
      <c r="V85" s="128">
        <f>SUM(V84:Y84)</f>
        <v>760</v>
      </c>
      <c r="W85" s="129"/>
      <c r="X85" s="129"/>
      <c r="Y85" s="130"/>
      <c r="Z85" s="128">
        <f>SUM(Z84:AC84)</f>
        <v>790</v>
      </c>
      <c r="AA85" s="129"/>
      <c r="AB85" s="129"/>
      <c r="AC85" s="130"/>
      <c r="AD85" s="128">
        <f>SUM(AD84:AG84)</f>
        <v>770</v>
      </c>
      <c r="AE85" s="129"/>
      <c r="AF85" s="129"/>
      <c r="AG85" s="130"/>
      <c r="AH85" s="128">
        <f>SUM(AH84:AK84)</f>
        <v>790</v>
      </c>
      <c r="AI85" s="129"/>
      <c r="AJ85" s="129"/>
      <c r="AK85" s="130"/>
      <c r="AL85" s="128">
        <f>SUM(AL84:AQ84)</f>
        <v>180</v>
      </c>
      <c r="AM85" s="129"/>
      <c r="AN85" s="129"/>
      <c r="AO85" s="129"/>
      <c r="AP85" s="129"/>
      <c r="AQ85" s="129"/>
      <c r="AR85" s="138"/>
      <c r="AS85" s="138"/>
      <c r="AT85" s="138"/>
      <c r="AU85" s="138"/>
    </row>
    <row r="86" spans="1:208" s="18" customFormat="1" ht="22.5" x14ac:dyDescent="0.2">
      <c r="A86" s="131" t="s">
        <v>158</v>
      </c>
      <c r="B86" s="132"/>
      <c r="C86" s="133"/>
      <c r="D86" s="137">
        <f>SUM(D8,D20,D32,D62,D82)</f>
        <v>4840</v>
      </c>
      <c r="E86" s="137">
        <f>SUM(E8,E20,E32,E62,E82)</f>
        <v>3020</v>
      </c>
      <c r="F86" s="137">
        <f t="shared" ref="F86:M86" si="65">SUM(F8,F20,F32,F62,F82)</f>
        <v>565</v>
      </c>
      <c r="G86" s="137">
        <f t="shared" si="65"/>
        <v>1735</v>
      </c>
      <c r="H86" s="147">
        <f t="shared" si="65"/>
        <v>1210</v>
      </c>
      <c r="I86" s="137">
        <f t="shared" si="65"/>
        <v>450</v>
      </c>
      <c r="J86" s="137">
        <f t="shared" si="65"/>
        <v>60</v>
      </c>
      <c r="K86" s="137">
        <f t="shared" si="65"/>
        <v>0</v>
      </c>
      <c r="L86" s="137">
        <f>SUM(L8,L20,L32,L62,L82)</f>
        <v>720</v>
      </c>
      <c r="M86" s="137">
        <f t="shared" si="65"/>
        <v>1820</v>
      </c>
      <c r="N86" s="57">
        <f t="shared" ref="N86:AK86" si="66">SUM(N8,N20,N32,O92,N62,N82)</f>
        <v>155</v>
      </c>
      <c r="O86" s="57">
        <f t="shared" si="66"/>
        <v>250</v>
      </c>
      <c r="P86" s="57">
        <f t="shared" si="66"/>
        <v>140</v>
      </c>
      <c r="Q86" s="57">
        <f t="shared" si="66"/>
        <v>265</v>
      </c>
      <c r="R86" s="57">
        <f t="shared" si="66"/>
        <v>140</v>
      </c>
      <c r="S86" s="57">
        <f t="shared" si="66"/>
        <v>270</v>
      </c>
      <c r="T86" s="57">
        <f t="shared" si="66"/>
        <v>100</v>
      </c>
      <c r="U86" s="57">
        <f t="shared" si="66"/>
        <v>410</v>
      </c>
      <c r="V86" s="57">
        <f t="shared" si="66"/>
        <v>165</v>
      </c>
      <c r="W86" s="57">
        <f t="shared" si="66"/>
        <v>270</v>
      </c>
      <c r="X86" s="57">
        <f t="shared" si="66"/>
        <v>140</v>
      </c>
      <c r="Y86" s="57">
        <f t="shared" si="66"/>
        <v>185</v>
      </c>
      <c r="Z86" s="57">
        <f t="shared" si="66"/>
        <v>60</v>
      </c>
      <c r="AA86" s="57">
        <f t="shared" si="66"/>
        <v>255</v>
      </c>
      <c r="AB86" s="57">
        <f t="shared" si="66"/>
        <v>115</v>
      </c>
      <c r="AC86" s="57">
        <f t="shared" si="66"/>
        <v>360</v>
      </c>
      <c r="AD86" s="57">
        <f t="shared" si="66"/>
        <v>30</v>
      </c>
      <c r="AE86" s="57">
        <f t="shared" si="66"/>
        <v>400</v>
      </c>
      <c r="AF86" s="57">
        <f t="shared" si="66"/>
        <v>125</v>
      </c>
      <c r="AG86" s="57">
        <f t="shared" si="66"/>
        <v>215</v>
      </c>
      <c r="AH86" s="57">
        <f t="shared" si="66"/>
        <v>15</v>
      </c>
      <c r="AI86" s="57">
        <f t="shared" si="66"/>
        <v>290</v>
      </c>
      <c r="AJ86" s="57">
        <f t="shared" si="66"/>
        <v>100</v>
      </c>
      <c r="AK86" s="57">
        <f t="shared" si="66"/>
        <v>385</v>
      </c>
      <c r="AL86" s="57">
        <f t="shared" ref="AL86:AU86" si="67">SUM(AL8,AL20,AL32,AL62,AL82)</f>
        <v>30</v>
      </c>
      <c r="AM86" s="57">
        <f t="shared" si="67"/>
        <v>30</v>
      </c>
      <c r="AN86" s="57">
        <f t="shared" si="67"/>
        <v>30</v>
      </c>
      <c r="AO86" s="57">
        <f t="shared" si="67"/>
        <v>30</v>
      </c>
      <c r="AP86" s="57">
        <f t="shared" si="67"/>
        <v>30</v>
      </c>
      <c r="AQ86" s="57">
        <f t="shared" si="67"/>
        <v>30</v>
      </c>
      <c r="AR86" s="137">
        <f t="shared" si="67"/>
        <v>117.8</v>
      </c>
      <c r="AS86" s="137">
        <f t="shared" si="67"/>
        <v>113</v>
      </c>
      <c r="AT86" s="137">
        <f t="shared" si="67"/>
        <v>7</v>
      </c>
      <c r="AU86" s="137">
        <f t="shared" si="67"/>
        <v>51</v>
      </c>
    </row>
    <row r="87" spans="1:208" s="18" customFormat="1" ht="22.5" x14ac:dyDescent="0.2">
      <c r="A87" s="134"/>
      <c r="B87" s="135"/>
      <c r="C87" s="136"/>
      <c r="D87" s="138"/>
      <c r="E87" s="138"/>
      <c r="F87" s="138"/>
      <c r="G87" s="138"/>
      <c r="H87" s="148"/>
      <c r="I87" s="138"/>
      <c r="J87" s="138"/>
      <c r="K87" s="138"/>
      <c r="L87" s="138"/>
      <c r="M87" s="138"/>
      <c r="N87" s="128">
        <f>SUM(N86:Q86)</f>
        <v>810</v>
      </c>
      <c r="O87" s="129"/>
      <c r="P87" s="129"/>
      <c r="Q87" s="130"/>
      <c r="R87" s="128">
        <f>SUM(R86:U86)</f>
        <v>920</v>
      </c>
      <c r="S87" s="129"/>
      <c r="T87" s="129"/>
      <c r="U87" s="130"/>
      <c r="V87" s="128">
        <f>SUM(V86:Y86)</f>
        <v>760</v>
      </c>
      <c r="W87" s="129"/>
      <c r="X87" s="129"/>
      <c r="Y87" s="130"/>
      <c r="Z87" s="128">
        <f>SUM(Z86:AC86)</f>
        <v>790</v>
      </c>
      <c r="AA87" s="129"/>
      <c r="AB87" s="129"/>
      <c r="AC87" s="130"/>
      <c r="AD87" s="128">
        <f>SUM(AD86:AG86)</f>
        <v>770</v>
      </c>
      <c r="AE87" s="129"/>
      <c r="AF87" s="129"/>
      <c r="AG87" s="130"/>
      <c r="AH87" s="128">
        <f>SUM(AH86:AK86)</f>
        <v>790</v>
      </c>
      <c r="AI87" s="129"/>
      <c r="AJ87" s="129"/>
      <c r="AK87" s="130"/>
      <c r="AL87" s="128">
        <f>SUM(AL86:AQ86)</f>
        <v>180</v>
      </c>
      <c r="AM87" s="129"/>
      <c r="AN87" s="129"/>
      <c r="AO87" s="129"/>
      <c r="AP87" s="129"/>
      <c r="AQ87" s="129"/>
      <c r="AR87" s="138"/>
      <c r="AS87" s="138"/>
      <c r="AT87" s="138"/>
      <c r="AU87" s="138"/>
    </row>
    <row r="88" spans="1:208" s="18" customFormat="1" ht="22.5" x14ac:dyDescent="0.2">
      <c r="A88" s="131" t="s">
        <v>159</v>
      </c>
      <c r="B88" s="132"/>
      <c r="C88" s="133"/>
      <c r="D88" s="142">
        <f t="shared" ref="D88:AU88" si="68">SUM(D8,D20,D32,D72,D82)</f>
        <v>4840</v>
      </c>
      <c r="E88" s="142">
        <f>SUM(E8,E20,E32,E72,E82)</f>
        <v>2980</v>
      </c>
      <c r="F88" s="142">
        <f t="shared" si="68"/>
        <v>565</v>
      </c>
      <c r="G88" s="142">
        <f t="shared" si="68"/>
        <v>1735</v>
      </c>
      <c r="H88" s="161">
        <f>SUM(H8,H20,H32,H72,H82)</f>
        <v>1210</v>
      </c>
      <c r="I88" s="142">
        <f t="shared" si="68"/>
        <v>450</v>
      </c>
      <c r="J88" s="142">
        <f t="shared" si="68"/>
        <v>60</v>
      </c>
      <c r="K88" s="142">
        <f t="shared" si="68"/>
        <v>0</v>
      </c>
      <c r="L88" s="142">
        <f t="shared" si="68"/>
        <v>680</v>
      </c>
      <c r="M88" s="142">
        <f t="shared" si="68"/>
        <v>1860</v>
      </c>
      <c r="N88" s="57">
        <f>SUM(N8,N20,N32,O92,N72,N82)</f>
        <v>155</v>
      </c>
      <c r="O88" s="57">
        <f>SUM(O8,O20,O32,P92,O72,O82)</f>
        <v>250</v>
      </c>
      <c r="P88" s="57">
        <f>SUM(P8,P20,P32,Q92,P72,P82)</f>
        <v>140</v>
      </c>
      <c r="Q88" s="57">
        <f>SUM(Q8,Q20,Q32,R92,Q72,Q82)</f>
        <v>265</v>
      </c>
      <c r="R88" s="57">
        <f>SUM(R8,R20,R32,S92,R72,R82)</f>
        <v>140</v>
      </c>
      <c r="S88" s="57">
        <f t="shared" si="68"/>
        <v>270</v>
      </c>
      <c r="T88" s="57">
        <f>SUM(T8,T20,T32,U92,T72,T82)</f>
        <v>100</v>
      </c>
      <c r="U88" s="57">
        <f>SUM(U8,U20,U32,V92,U72,U82)</f>
        <v>410</v>
      </c>
      <c r="V88" s="57">
        <f>SUM(V8,V20,V32,W92,V72,V82)</f>
        <v>165</v>
      </c>
      <c r="W88" s="57">
        <f>SUM(W8,W20,W32,X92,W72,W82)</f>
        <v>270</v>
      </c>
      <c r="X88" s="57">
        <f t="shared" si="68"/>
        <v>140</v>
      </c>
      <c r="Y88" s="57">
        <f t="shared" ref="Y88:AK88" si="69">SUM(Y8,Y20,Y32,Z92,Y72,Y82)</f>
        <v>185</v>
      </c>
      <c r="Z88" s="57">
        <f t="shared" si="69"/>
        <v>60</v>
      </c>
      <c r="AA88" s="57">
        <f t="shared" si="69"/>
        <v>255</v>
      </c>
      <c r="AB88" s="57">
        <f t="shared" si="69"/>
        <v>115</v>
      </c>
      <c r="AC88" s="57">
        <f t="shared" si="69"/>
        <v>360</v>
      </c>
      <c r="AD88" s="57">
        <f t="shared" si="69"/>
        <v>30</v>
      </c>
      <c r="AE88" s="57">
        <f t="shared" si="69"/>
        <v>375</v>
      </c>
      <c r="AF88" s="57">
        <f t="shared" si="69"/>
        <v>105</v>
      </c>
      <c r="AG88" s="57">
        <f t="shared" si="69"/>
        <v>265</v>
      </c>
      <c r="AH88" s="57">
        <f t="shared" si="69"/>
        <v>15</v>
      </c>
      <c r="AI88" s="57">
        <f t="shared" si="69"/>
        <v>315</v>
      </c>
      <c r="AJ88" s="57">
        <f t="shared" si="69"/>
        <v>85</v>
      </c>
      <c r="AK88" s="57">
        <f t="shared" si="69"/>
        <v>375</v>
      </c>
      <c r="AL88" s="57">
        <f t="shared" si="68"/>
        <v>30</v>
      </c>
      <c r="AM88" s="57">
        <f t="shared" si="68"/>
        <v>30</v>
      </c>
      <c r="AN88" s="57">
        <f t="shared" si="68"/>
        <v>30</v>
      </c>
      <c r="AO88" s="57">
        <f t="shared" si="68"/>
        <v>30</v>
      </c>
      <c r="AP88" s="57">
        <f t="shared" si="68"/>
        <v>30</v>
      </c>
      <c r="AQ88" s="57">
        <f t="shared" si="68"/>
        <v>30</v>
      </c>
      <c r="AR88" s="137">
        <f>SUM(AR8,AR20,AR32,AR72,AR82)</f>
        <v>117.6</v>
      </c>
      <c r="AS88" s="137">
        <f t="shared" si="68"/>
        <v>113</v>
      </c>
      <c r="AT88" s="137">
        <f t="shared" si="68"/>
        <v>7</v>
      </c>
      <c r="AU88" s="137">
        <f t="shared" si="68"/>
        <v>51</v>
      </c>
    </row>
    <row r="89" spans="1:208" s="18" customFormat="1" ht="22.5" x14ac:dyDescent="0.2">
      <c r="A89" s="134"/>
      <c r="B89" s="135"/>
      <c r="C89" s="136"/>
      <c r="D89" s="143"/>
      <c r="E89" s="143"/>
      <c r="F89" s="143"/>
      <c r="G89" s="143"/>
      <c r="H89" s="162"/>
      <c r="I89" s="143"/>
      <c r="J89" s="143"/>
      <c r="K89" s="143"/>
      <c r="L89" s="143"/>
      <c r="M89" s="143"/>
      <c r="N89" s="139">
        <f>SUM(N88:Q88)</f>
        <v>810</v>
      </c>
      <c r="O89" s="140"/>
      <c r="P89" s="140"/>
      <c r="Q89" s="141"/>
      <c r="R89" s="139">
        <f>SUM(R88:U88)</f>
        <v>920</v>
      </c>
      <c r="S89" s="140"/>
      <c r="T89" s="140"/>
      <c r="U89" s="141"/>
      <c r="V89" s="139">
        <f>SUM(V88:Y88)</f>
        <v>760</v>
      </c>
      <c r="W89" s="140"/>
      <c r="X89" s="140"/>
      <c r="Y89" s="141"/>
      <c r="Z89" s="139">
        <f>SUM(Z88:AC88)</f>
        <v>790</v>
      </c>
      <c r="AA89" s="140"/>
      <c r="AB89" s="140"/>
      <c r="AC89" s="141"/>
      <c r="AD89" s="139">
        <f>SUM(AD88:AG88)</f>
        <v>775</v>
      </c>
      <c r="AE89" s="140"/>
      <c r="AF89" s="140"/>
      <c r="AG89" s="141"/>
      <c r="AH89" s="139">
        <f>SUM(AH88:AK88)</f>
        <v>790</v>
      </c>
      <c r="AI89" s="140"/>
      <c r="AJ89" s="140"/>
      <c r="AK89" s="141"/>
      <c r="AL89" s="139">
        <f>SUM(AL88:AQ88)</f>
        <v>180</v>
      </c>
      <c r="AM89" s="140"/>
      <c r="AN89" s="140"/>
      <c r="AO89" s="140"/>
      <c r="AP89" s="140"/>
      <c r="AQ89" s="140"/>
      <c r="AR89" s="138"/>
      <c r="AS89" s="138"/>
      <c r="AT89" s="138"/>
      <c r="AU89" s="138"/>
    </row>
    <row r="90" spans="1:208" s="96" customFormat="1" ht="23.25" thickBot="1" x14ac:dyDescent="0.25">
      <c r="A90" s="99"/>
      <c r="B90" s="126" t="s">
        <v>156</v>
      </c>
      <c r="C90" s="127"/>
      <c r="D90" s="93"/>
      <c r="E90" s="95"/>
      <c r="F90" s="95"/>
      <c r="G90" s="95"/>
      <c r="H90" s="95"/>
      <c r="I90" s="95"/>
      <c r="J90" s="95"/>
      <c r="K90" s="95"/>
      <c r="L90" s="95"/>
      <c r="M90" s="94"/>
      <c r="N90" s="144">
        <v>1</v>
      </c>
      <c r="O90" s="145"/>
      <c r="P90" s="145"/>
      <c r="Q90" s="146"/>
      <c r="R90" s="144">
        <v>3</v>
      </c>
      <c r="S90" s="145"/>
      <c r="T90" s="145"/>
      <c r="U90" s="146"/>
      <c r="V90" s="144">
        <v>3</v>
      </c>
      <c r="W90" s="145"/>
      <c r="X90" s="145"/>
      <c r="Y90" s="146"/>
      <c r="Z90" s="144">
        <v>4</v>
      </c>
      <c r="AA90" s="145"/>
      <c r="AB90" s="145"/>
      <c r="AC90" s="146"/>
      <c r="AD90" s="144">
        <v>2</v>
      </c>
      <c r="AE90" s="145"/>
      <c r="AF90" s="145"/>
      <c r="AG90" s="146"/>
      <c r="AH90" s="144">
        <v>1</v>
      </c>
      <c r="AI90" s="145"/>
      <c r="AJ90" s="145"/>
      <c r="AK90" s="146"/>
      <c r="AL90" s="100"/>
      <c r="AM90" s="101"/>
      <c r="AN90" s="101"/>
      <c r="AO90" s="102"/>
      <c r="AP90" s="102"/>
      <c r="AQ90" s="102"/>
      <c r="AR90" s="102"/>
      <c r="AS90" s="102"/>
      <c r="AT90" s="102"/>
      <c r="AU90" s="103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</row>
    <row r="91" spans="1:208" s="18" customFormat="1" ht="22.5" x14ac:dyDescent="0.2">
      <c r="A91" s="87"/>
      <c r="B91" s="87"/>
      <c r="C91" s="8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91"/>
      <c r="AW91" s="91"/>
      <c r="AX91" s="91"/>
    </row>
    <row r="92" spans="1:208" s="18" customFormat="1" x14ac:dyDescent="0.5">
      <c r="A92" s="9"/>
      <c r="B92" s="8"/>
      <c r="C92" s="8"/>
      <c r="D92" s="159"/>
      <c r="E92" s="160"/>
      <c r="F92" s="160"/>
      <c r="G92" s="8"/>
      <c r="H92" s="8"/>
      <c r="I92" s="8"/>
      <c r="J92" s="8"/>
      <c r="K92" s="8"/>
      <c r="L92" s="8"/>
      <c r="M92" s="8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2"/>
      <c r="AI92" s="12"/>
      <c r="AJ92" s="12"/>
      <c r="AK92" s="12"/>
      <c r="AL92" s="13"/>
      <c r="AM92" s="13"/>
      <c r="AN92" s="13"/>
      <c r="AO92" s="13"/>
      <c r="AP92" s="13"/>
      <c r="AQ92" s="13"/>
      <c r="AR92" s="14"/>
      <c r="AS92" s="14"/>
      <c r="AT92" s="14"/>
      <c r="AU92" s="15"/>
    </row>
    <row r="93" spans="1:208" s="18" customFormat="1" x14ac:dyDescent="0.5">
      <c r="A93" s="9"/>
      <c r="B93" s="8"/>
      <c r="C93" s="8"/>
      <c r="D93" s="159"/>
      <c r="E93" s="160"/>
      <c r="F93" s="160"/>
      <c r="G93" s="8"/>
      <c r="H93" s="8"/>
      <c r="I93" s="8"/>
      <c r="J93" s="8"/>
      <c r="K93" s="8"/>
      <c r="L93" s="8"/>
      <c r="M93" s="8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12"/>
      <c r="AJ93" s="12"/>
      <c r="AK93" s="12"/>
      <c r="AL93" s="2"/>
      <c r="AM93" s="2"/>
      <c r="AN93" s="2"/>
      <c r="AO93" s="2"/>
      <c r="AP93" s="2"/>
      <c r="AQ93" s="2"/>
      <c r="AR93" s="17"/>
      <c r="AS93" s="17"/>
      <c r="AT93" s="17"/>
    </row>
    <row r="94" spans="1:208" s="18" customFormat="1" x14ac:dyDescent="0.5">
      <c r="A94" s="2"/>
      <c r="B94" s="13"/>
      <c r="C94" s="24"/>
      <c r="D94" s="13"/>
      <c r="E94" s="13"/>
      <c r="F94" s="13"/>
      <c r="G94" s="2"/>
      <c r="H94" s="2"/>
      <c r="I94" s="2"/>
      <c r="J94" s="2"/>
      <c r="K94" s="2"/>
      <c r="L94" s="2"/>
      <c r="M94" s="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1"/>
      <c r="AE94" s="11"/>
      <c r="AF94" s="11"/>
      <c r="AG94" s="11"/>
      <c r="AH94" s="12"/>
      <c r="AI94" s="12"/>
      <c r="AJ94" s="12"/>
      <c r="AK94" s="12"/>
      <c r="AL94" s="2"/>
      <c r="AM94" s="2"/>
      <c r="AN94" s="2"/>
      <c r="AO94" s="2"/>
      <c r="AP94" s="2"/>
      <c r="AQ94" s="2"/>
      <c r="AR94" s="17"/>
      <c r="AS94" s="17"/>
      <c r="AT94" s="17"/>
    </row>
    <row r="95" spans="1:208" s="18" customFormat="1" x14ac:dyDescent="0.5">
      <c r="A95" s="2"/>
      <c r="B95" s="2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/>
      <c r="AI95" s="12"/>
      <c r="AJ95" s="12"/>
      <c r="AK95" s="12"/>
      <c r="AL95" s="2"/>
      <c r="AM95" s="2"/>
      <c r="AN95" s="2"/>
      <c r="AO95" s="2"/>
      <c r="AP95" s="2"/>
      <c r="AQ95" s="2"/>
      <c r="AR95" s="17"/>
      <c r="AS95" s="17"/>
      <c r="AT95" s="17"/>
    </row>
    <row r="96" spans="1:208" s="18" customFormat="1" x14ac:dyDescent="0.5">
      <c r="A96" s="2"/>
      <c r="B96" s="2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2"/>
      <c r="AI96" s="12"/>
      <c r="AJ96" s="12"/>
      <c r="AK96" s="12"/>
      <c r="AL96" s="2"/>
      <c r="AM96" s="2"/>
      <c r="AN96" s="2"/>
      <c r="AO96" s="2"/>
      <c r="AP96" s="2"/>
      <c r="AQ96" s="2"/>
      <c r="AR96" s="17"/>
      <c r="AS96" s="17"/>
      <c r="AT96" s="17"/>
    </row>
    <row r="97" spans="1:46" s="18" customFormat="1" x14ac:dyDescent="0.5">
      <c r="A97" s="2"/>
      <c r="B97" s="2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/>
      <c r="AI97" s="12"/>
      <c r="AJ97" s="12"/>
      <c r="AK97" s="12"/>
      <c r="AL97" s="2"/>
      <c r="AM97" s="2"/>
      <c r="AN97" s="2"/>
      <c r="AO97" s="2"/>
      <c r="AP97" s="2"/>
      <c r="AQ97" s="2"/>
      <c r="AR97" s="17"/>
      <c r="AS97" s="17"/>
      <c r="AT97" s="17"/>
    </row>
    <row r="98" spans="1:46" s="18" customFormat="1" x14ac:dyDescent="0.5">
      <c r="A98" s="2"/>
      <c r="B98" s="2"/>
      <c r="C98" s="25"/>
      <c r="D98" s="2"/>
      <c r="E98" s="2"/>
      <c r="F98" s="2"/>
      <c r="G98" s="2"/>
      <c r="H98" s="2"/>
      <c r="I98" s="2"/>
      <c r="J98" s="2"/>
      <c r="K98" s="2"/>
      <c r="L98" s="2"/>
      <c r="M98" s="2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/>
      <c r="AI98" s="12"/>
      <c r="AJ98" s="12"/>
      <c r="AK98" s="12"/>
      <c r="AL98" s="2"/>
      <c r="AM98" s="2"/>
      <c r="AN98" s="2"/>
      <c r="AO98" s="2"/>
      <c r="AP98" s="2"/>
      <c r="AQ98" s="2"/>
      <c r="AR98" s="17"/>
      <c r="AS98" s="17"/>
      <c r="AT98" s="17"/>
    </row>
    <row r="99" spans="1:46" s="18" customFormat="1" x14ac:dyDescent="0.5">
      <c r="A99" s="2"/>
      <c r="B99" s="2"/>
      <c r="C99" s="25"/>
      <c r="D99" s="2"/>
      <c r="E99" s="2"/>
      <c r="F99" s="2"/>
      <c r="G99" s="2"/>
      <c r="H99" s="2"/>
      <c r="I99" s="2"/>
      <c r="J99" s="2"/>
      <c r="K99" s="2"/>
      <c r="L99" s="2"/>
      <c r="M99" s="2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2"/>
      <c r="AI99" s="12"/>
      <c r="AJ99" s="12"/>
      <c r="AK99" s="12"/>
      <c r="AL99" s="2"/>
      <c r="AM99" s="2"/>
      <c r="AN99" s="2"/>
      <c r="AO99" s="2"/>
      <c r="AP99" s="2"/>
      <c r="AQ99" s="2"/>
      <c r="AR99" s="17"/>
      <c r="AS99" s="17"/>
      <c r="AT99" s="17"/>
    </row>
    <row r="100" spans="1:46" s="18" customFormat="1" x14ac:dyDescent="0.5">
      <c r="A100" s="2"/>
      <c r="B100" s="2"/>
      <c r="C100" s="2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2"/>
      <c r="AM100" s="2"/>
      <c r="AN100" s="2"/>
      <c r="AO100" s="2"/>
      <c r="AP100" s="2"/>
      <c r="AQ100" s="2"/>
      <c r="AR100" s="17"/>
      <c r="AS100" s="17"/>
      <c r="AT100" s="17"/>
    </row>
    <row r="101" spans="1:46" s="18" customFormat="1" x14ac:dyDescent="0.5">
      <c r="A101" s="2"/>
      <c r="B101" s="2"/>
      <c r="C101" s="2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2"/>
      <c r="AM101" s="2"/>
      <c r="AN101" s="2"/>
      <c r="AO101" s="2"/>
      <c r="AP101" s="2"/>
      <c r="AQ101" s="2"/>
      <c r="AR101" s="17"/>
      <c r="AS101" s="17"/>
      <c r="AT101" s="17"/>
    </row>
    <row r="102" spans="1:46" s="18" customFormat="1" x14ac:dyDescent="0.5">
      <c r="A102" s="2"/>
      <c r="B102" s="2"/>
      <c r="C102" s="2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"/>
      <c r="AM102" s="2"/>
      <c r="AN102" s="2"/>
      <c r="AO102" s="2"/>
      <c r="AP102" s="2"/>
      <c r="AQ102" s="2"/>
      <c r="AR102" s="17"/>
      <c r="AS102" s="17"/>
      <c r="AT102" s="17"/>
    </row>
    <row r="103" spans="1:46" s="18" customFormat="1" x14ac:dyDescent="0.5">
      <c r="A103" s="2"/>
      <c r="B103" s="2"/>
      <c r="C103" s="2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7"/>
      <c r="AS103" s="17"/>
      <c r="AT103" s="17"/>
    </row>
    <row r="104" spans="1:46" s="18" customFormat="1" x14ac:dyDescent="0.5">
      <c r="A104" s="2"/>
      <c r="B104" s="2"/>
      <c r="C104" s="2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7"/>
      <c r="AS104" s="17"/>
      <c r="AT104" s="17"/>
    </row>
    <row r="105" spans="1:46" s="18" customFormat="1" x14ac:dyDescent="0.5">
      <c r="A105" s="2"/>
      <c r="B105" s="2"/>
      <c r="C105" s="2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46" s="18" customFormat="1" x14ac:dyDescent="0.5">
      <c r="A106" s="2"/>
      <c r="B106" s="2"/>
      <c r="C106" s="2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46" s="18" customFormat="1" x14ac:dyDescent="0.5">
      <c r="A107" s="2"/>
      <c r="B107" s="2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46" s="18" customFormat="1" x14ac:dyDescent="0.5">
      <c r="A108" s="2"/>
      <c r="B108" s="2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46" s="18" customFormat="1" x14ac:dyDescent="0.5">
      <c r="A109" s="2"/>
      <c r="B109" s="2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  <row r="110" spans="1:46" s="18" customFormat="1" x14ac:dyDescent="0.5">
      <c r="A110" s="2"/>
      <c r="B110" s="2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7"/>
      <c r="AS110" s="17"/>
      <c r="AT110" s="17"/>
    </row>
    <row r="111" spans="1:46" s="18" customFormat="1" x14ac:dyDescent="0.5">
      <c r="A111" s="2"/>
      <c r="B111" s="2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"/>
      <c r="AM111" s="2"/>
      <c r="AN111" s="2"/>
      <c r="AO111" s="2"/>
      <c r="AP111" s="2"/>
      <c r="AQ111" s="2"/>
      <c r="AR111" s="17"/>
      <c r="AS111" s="17"/>
      <c r="AT111" s="17"/>
    </row>
    <row r="112" spans="1:46" s="18" customFormat="1" x14ac:dyDescent="0.5">
      <c r="A112" s="2"/>
      <c r="B112" s="2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2"/>
      <c r="AM112" s="2"/>
      <c r="AN112" s="2"/>
      <c r="AO112" s="2"/>
      <c r="AP112" s="2"/>
      <c r="AQ112" s="2"/>
      <c r="AR112" s="17"/>
      <c r="AS112" s="17"/>
      <c r="AT112" s="17"/>
    </row>
    <row r="113" spans="1:47" s="18" customFormat="1" x14ac:dyDescent="0.5">
      <c r="A113" s="2"/>
      <c r="B113" s="2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"/>
      <c r="AM113" s="2"/>
      <c r="AN113" s="2"/>
      <c r="AO113" s="2"/>
      <c r="AP113" s="2"/>
      <c r="AQ113" s="2"/>
      <c r="AR113" s="17"/>
      <c r="AS113" s="17"/>
      <c r="AT113" s="17"/>
    </row>
    <row r="114" spans="1:47" s="18" customFormat="1" x14ac:dyDescent="0.5">
      <c r="A114" s="2"/>
      <c r="B114" s="2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2"/>
      <c r="AM114" s="2"/>
      <c r="AN114" s="2"/>
      <c r="AO114" s="2"/>
      <c r="AP114" s="2"/>
      <c r="AQ114" s="2"/>
      <c r="AR114" s="17"/>
      <c r="AS114" s="17"/>
      <c r="AT114" s="17"/>
    </row>
    <row r="115" spans="1:47" s="18" customFormat="1" x14ac:dyDescent="0.5">
      <c r="A115" s="2"/>
      <c r="B115" s="2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"/>
      <c r="AM115" s="2"/>
      <c r="AN115" s="2"/>
      <c r="AO115" s="2"/>
      <c r="AP115" s="2"/>
      <c r="AQ115" s="2"/>
      <c r="AR115" s="17"/>
      <c r="AS115" s="17"/>
      <c r="AT115" s="17"/>
    </row>
    <row r="116" spans="1:47" s="18" customFormat="1" x14ac:dyDescent="0.5">
      <c r="A116" s="2"/>
      <c r="B116" s="2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2"/>
      <c r="AM116" s="2"/>
      <c r="AN116" s="2"/>
      <c r="AO116" s="2"/>
      <c r="AP116" s="2"/>
      <c r="AQ116" s="2"/>
      <c r="AR116" s="17"/>
      <c r="AS116" s="17"/>
      <c r="AT116" s="17"/>
    </row>
    <row r="117" spans="1:47" s="18" customFormat="1" x14ac:dyDescent="0.5">
      <c r="A117" s="2"/>
      <c r="B117" s="2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"/>
      <c r="AM117" s="2"/>
      <c r="AN117" s="2"/>
      <c r="AO117" s="2"/>
      <c r="AP117" s="2"/>
      <c r="AQ117" s="2"/>
      <c r="AR117" s="17"/>
      <c r="AS117" s="17"/>
      <c r="AT117" s="17"/>
    </row>
    <row r="118" spans="1:47" s="18" customFormat="1" x14ac:dyDescent="0.5">
      <c r="A118" s="2"/>
      <c r="B118" s="2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"/>
      <c r="AM118" s="2"/>
      <c r="AN118" s="2"/>
      <c r="AO118" s="2"/>
      <c r="AP118" s="2"/>
      <c r="AQ118" s="2"/>
      <c r="AR118" s="17"/>
      <c r="AS118" s="17"/>
      <c r="AT118" s="17"/>
    </row>
    <row r="119" spans="1:47" s="18" customFormat="1" x14ac:dyDescent="0.5">
      <c r="A119" s="2"/>
      <c r="B119" s="2"/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"/>
      <c r="AM119" s="2"/>
      <c r="AN119" s="2"/>
      <c r="AO119" s="2"/>
      <c r="AP119" s="2"/>
      <c r="AQ119" s="2"/>
      <c r="AR119" s="17"/>
      <c r="AS119" s="17"/>
      <c r="AT119" s="17"/>
    </row>
    <row r="120" spans="1:47" s="18" customFormat="1" x14ac:dyDescent="0.5">
      <c r="A120" s="2"/>
      <c r="B120" s="2"/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2"/>
      <c r="AM120" s="2"/>
      <c r="AN120" s="2"/>
      <c r="AO120" s="2"/>
      <c r="AP120" s="2"/>
      <c r="AQ120" s="2"/>
      <c r="AR120" s="17"/>
      <c r="AS120" s="17"/>
      <c r="AT120" s="17"/>
    </row>
    <row r="121" spans="1:47" x14ac:dyDescent="0.5">
      <c r="A121" s="2"/>
      <c r="AL121" s="2"/>
      <c r="AM121" s="2"/>
      <c r="AN121" s="2"/>
      <c r="AO121" s="2"/>
      <c r="AP121" s="2"/>
      <c r="AQ121" s="2"/>
      <c r="AR121" s="17"/>
      <c r="AS121" s="17"/>
      <c r="AT121" s="17"/>
      <c r="AU121" s="18"/>
    </row>
    <row r="122" spans="1:47" x14ac:dyDescent="0.5">
      <c r="A122" s="2"/>
      <c r="AL122" s="2"/>
      <c r="AM122" s="2"/>
      <c r="AN122" s="2"/>
      <c r="AO122" s="2"/>
      <c r="AP122" s="2"/>
      <c r="AQ122" s="2"/>
      <c r="AR122" s="17"/>
      <c r="AS122" s="17"/>
      <c r="AT122" s="17"/>
      <c r="AU122" s="18"/>
    </row>
    <row r="123" spans="1:47" x14ac:dyDescent="0.5">
      <c r="A123" s="2"/>
      <c r="AL123" s="2"/>
      <c r="AM123" s="2"/>
      <c r="AN123" s="2"/>
      <c r="AO123" s="2"/>
      <c r="AP123" s="2"/>
      <c r="AQ123" s="2"/>
      <c r="AR123" s="17"/>
      <c r="AS123" s="17"/>
      <c r="AT123" s="17"/>
      <c r="AU123" s="18"/>
    </row>
    <row r="124" spans="1:47" x14ac:dyDescent="0.5">
      <c r="A124" s="2"/>
      <c r="AL124" s="2"/>
      <c r="AM124" s="2"/>
      <c r="AN124" s="2"/>
      <c r="AO124" s="2"/>
      <c r="AP124" s="2"/>
      <c r="AQ124" s="2"/>
      <c r="AR124" s="17"/>
      <c r="AS124" s="17"/>
      <c r="AT124" s="17"/>
      <c r="AU124" s="18"/>
    </row>
    <row r="125" spans="1:47" x14ac:dyDescent="0.5">
      <c r="A125" s="2"/>
      <c r="AL125" s="2"/>
      <c r="AM125" s="2"/>
      <c r="AN125" s="2"/>
      <c r="AO125" s="2"/>
      <c r="AP125" s="2"/>
      <c r="AQ125" s="2"/>
      <c r="AR125" s="17"/>
      <c r="AS125" s="17"/>
      <c r="AT125" s="17"/>
      <c r="AU125" s="18"/>
    </row>
    <row r="126" spans="1:47" x14ac:dyDescent="0.5">
      <c r="A126" s="2"/>
      <c r="AL126" s="2"/>
      <c r="AM126" s="2"/>
      <c r="AN126" s="2"/>
      <c r="AO126" s="2"/>
      <c r="AP126" s="2"/>
      <c r="AQ126" s="2"/>
      <c r="AR126" s="17"/>
      <c r="AS126" s="17"/>
      <c r="AT126" s="17"/>
      <c r="AU126" s="18"/>
    </row>
    <row r="127" spans="1:47" x14ac:dyDescent="0.5">
      <c r="A127" s="2"/>
      <c r="AL127" s="2"/>
      <c r="AM127" s="2"/>
      <c r="AN127" s="2"/>
      <c r="AO127" s="2"/>
      <c r="AP127" s="2"/>
      <c r="AQ127" s="2"/>
      <c r="AR127" s="17"/>
      <c r="AS127" s="17"/>
      <c r="AT127" s="17"/>
      <c r="AU127" s="18"/>
    </row>
    <row r="128" spans="1:47" x14ac:dyDescent="0.5">
      <c r="A128" s="2"/>
      <c r="AL128" s="2"/>
      <c r="AM128" s="2"/>
      <c r="AN128" s="2"/>
      <c r="AO128" s="2"/>
      <c r="AP128" s="2"/>
      <c r="AQ128" s="2"/>
      <c r="AR128" s="17"/>
      <c r="AS128" s="17"/>
      <c r="AT128" s="17"/>
      <c r="AU128" s="18"/>
    </row>
    <row r="129" spans="1:47" x14ac:dyDescent="0.5">
      <c r="A129" s="2"/>
      <c r="AL129" s="2"/>
      <c r="AM129" s="2"/>
      <c r="AN129" s="2"/>
      <c r="AO129" s="2"/>
      <c r="AP129" s="2"/>
      <c r="AQ129" s="2"/>
      <c r="AR129" s="17"/>
      <c r="AS129" s="17"/>
      <c r="AT129" s="17"/>
      <c r="AU129" s="18"/>
    </row>
    <row r="130" spans="1:47" x14ac:dyDescent="0.5">
      <c r="A130" s="2"/>
      <c r="AL130" s="2"/>
      <c r="AM130" s="2"/>
      <c r="AN130" s="2"/>
      <c r="AO130" s="2"/>
      <c r="AP130" s="2"/>
      <c r="AQ130" s="2"/>
      <c r="AR130" s="17"/>
      <c r="AS130" s="17"/>
      <c r="AT130" s="17"/>
      <c r="AU130" s="18"/>
    </row>
    <row r="131" spans="1:47" x14ac:dyDescent="0.5">
      <c r="A131" s="2"/>
      <c r="AL131" s="2"/>
      <c r="AM131" s="2"/>
      <c r="AN131" s="2"/>
      <c r="AO131" s="2"/>
      <c r="AP131" s="2"/>
      <c r="AQ131" s="2"/>
      <c r="AR131" s="17"/>
      <c r="AS131" s="17"/>
      <c r="AT131" s="17"/>
      <c r="AU131" s="18"/>
    </row>
    <row r="132" spans="1:47" x14ac:dyDescent="0.5">
      <c r="A132" s="2"/>
      <c r="AL132" s="2"/>
      <c r="AM132" s="2"/>
      <c r="AN132" s="2"/>
      <c r="AO132" s="2"/>
      <c r="AP132" s="2"/>
      <c r="AQ132" s="2"/>
      <c r="AR132" s="17"/>
      <c r="AS132" s="17"/>
      <c r="AT132" s="17"/>
      <c r="AU132" s="18"/>
    </row>
  </sheetData>
  <dataConsolidate/>
  <mergeCells count="113">
    <mergeCell ref="N4:AK4"/>
    <mergeCell ref="N6:Q6"/>
    <mergeCell ref="R6:U6"/>
    <mergeCell ref="V6:Y6"/>
    <mergeCell ref="AD5:AK5"/>
    <mergeCell ref="AH6:AK6"/>
    <mergeCell ref="L84:L85"/>
    <mergeCell ref="A1:M1"/>
    <mergeCell ref="A4:A7"/>
    <mergeCell ref="C4:C7"/>
    <mergeCell ref="D4:M4"/>
    <mergeCell ref="B4:B7"/>
    <mergeCell ref="D5:D7"/>
    <mergeCell ref="H5:H7"/>
    <mergeCell ref="I5:I7"/>
    <mergeCell ref="J5:J7"/>
    <mergeCell ref="K5:K7"/>
    <mergeCell ref="M5:M7"/>
    <mergeCell ref="E5:E7"/>
    <mergeCell ref="F5:F7"/>
    <mergeCell ref="L5:L7"/>
    <mergeCell ref="G5:G7"/>
    <mergeCell ref="N5:U5"/>
    <mergeCell ref="AD6:AG6"/>
    <mergeCell ref="V5:AC5"/>
    <mergeCell ref="A84:C85"/>
    <mergeCell ref="D84:D85"/>
    <mergeCell ref="E84:E85"/>
    <mergeCell ref="F84:F85"/>
    <mergeCell ref="G84:G85"/>
    <mergeCell ref="D93:F93"/>
    <mergeCell ref="AL89:AQ89"/>
    <mergeCell ref="D92:F92"/>
    <mergeCell ref="N89:Q89"/>
    <mergeCell ref="R89:U89"/>
    <mergeCell ref="V89:Y89"/>
    <mergeCell ref="Z89:AC89"/>
    <mergeCell ref="M88:M89"/>
    <mergeCell ref="D88:D89"/>
    <mergeCell ref="L88:L89"/>
    <mergeCell ref="J88:J89"/>
    <mergeCell ref="F88:F89"/>
    <mergeCell ref="K88:K89"/>
    <mergeCell ref="H88:H89"/>
    <mergeCell ref="N90:Q90"/>
    <mergeCell ref="R90:U90"/>
    <mergeCell ref="V90:Y90"/>
    <mergeCell ref="Z90:AC90"/>
    <mergeCell ref="AT88:AT89"/>
    <mergeCell ref="AL4:AU4"/>
    <mergeCell ref="AL5:AQ5"/>
    <mergeCell ref="AR5:AU5"/>
    <mergeCell ref="AL6:AL7"/>
    <mergeCell ref="AM6:AM7"/>
    <mergeCell ref="AN6:AN7"/>
    <mergeCell ref="AQ6:AQ7"/>
    <mergeCell ref="AT84:AT85"/>
    <mergeCell ref="AU88:AU89"/>
    <mergeCell ref="AU84:AU85"/>
    <mergeCell ref="AU6:AU7"/>
    <mergeCell ref="AT6:AT7"/>
    <mergeCell ref="AR84:AR85"/>
    <mergeCell ref="AR86:AR87"/>
    <mergeCell ref="AS86:AS87"/>
    <mergeCell ref="AT86:AT87"/>
    <mergeCell ref="AU86:AU87"/>
    <mergeCell ref="AR88:AR89"/>
    <mergeCell ref="AS88:AS89"/>
    <mergeCell ref="AP6:AP7"/>
    <mergeCell ref="AO6:AO7"/>
    <mergeCell ref="AS6:AS7"/>
    <mergeCell ref="AR6:AR7"/>
    <mergeCell ref="AS84:AS85"/>
    <mergeCell ref="N85:Q85"/>
    <mergeCell ref="R85:U85"/>
    <mergeCell ref="V85:Y85"/>
    <mergeCell ref="Z85:AC85"/>
    <mergeCell ref="AD85:AG85"/>
    <mergeCell ref="H86:H87"/>
    <mergeCell ref="I86:I87"/>
    <mergeCell ref="J86:J87"/>
    <mergeCell ref="K86:K87"/>
    <mergeCell ref="L86:L87"/>
    <mergeCell ref="M86:M87"/>
    <mergeCell ref="N87:Q87"/>
    <mergeCell ref="AH87:AK87"/>
    <mergeCell ref="AL87:AQ87"/>
    <mergeCell ref="R87:U87"/>
    <mergeCell ref="V87:Y87"/>
    <mergeCell ref="Z87:AC87"/>
    <mergeCell ref="J84:J85"/>
    <mergeCell ref="K84:K85"/>
    <mergeCell ref="H84:H85"/>
    <mergeCell ref="AD87:AG87"/>
    <mergeCell ref="Z6:AC6"/>
    <mergeCell ref="B90:C90"/>
    <mergeCell ref="AH85:AK85"/>
    <mergeCell ref="AL85:AQ85"/>
    <mergeCell ref="A86:C87"/>
    <mergeCell ref="D86:D87"/>
    <mergeCell ref="E86:E87"/>
    <mergeCell ref="F86:F87"/>
    <mergeCell ref="G86:G87"/>
    <mergeCell ref="A88:C89"/>
    <mergeCell ref="AD89:AG89"/>
    <mergeCell ref="AH89:AK89"/>
    <mergeCell ref="E88:E89"/>
    <mergeCell ref="I88:I89"/>
    <mergeCell ref="G88:G89"/>
    <mergeCell ref="I84:I85"/>
    <mergeCell ref="M84:M85"/>
    <mergeCell ref="AD90:AG90"/>
    <mergeCell ref="AH90:AK90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8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0"/>
  <sheetViews>
    <sheetView showGridLines="0" tabSelected="1" zoomScale="40" zoomScaleNormal="40" zoomScaleSheetLayoutView="33" workbookViewId="0">
      <pane ySplit="7" topLeftCell="A20" activePane="bottomLeft" state="frozen"/>
      <selection pane="bottomLeft" activeCell="H34" sqref="H34"/>
    </sheetView>
  </sheetViews>
  <sheetFormatPr defaultColWidth="8.85546875" defaultRowHeight="35.25" x14ac:dyDescent="0.5"/>
  <cols>
    <col min="1" max="1" width="12.42578125" style="13" customWidth="1"/>
    <col min="2" max="2" width="139.42578125" style="2" customWidth="1"/>
    <col min="3" max="3" width="24.42578125" style="25" customWidth="1"/>
    <col min="4" max="4" width="16.28515625" style="2" customWidth="1"/>
    <col min="5" max="5" width="18" style="2" customWidth="1"/>
    <col min="6" max="6" width="13.7109375" style="2" customWidth="1"/>
    <col min="7" max="7" width="16.140625" style="2" customWidth="1"/>
    <col min="8" max="9" width="11.5703125" style="2" customWidth="1"/>
    <col min="10" max="11" width="10.140625" style="2" customWidth="1"/>
    <col min="12" max="12" width="15.140625" style="2" customWidth="1"/>
    <col min="13" max="13" width="14.140625" style="2" customWidth="1"/>
    <col min="14" max="37" width="11.5703125" style="12" customWidth="1"/>
    <col min="38" max="43" width="9.7109375" style="13" customWidth="1"/>
    <col min="44" max="44" width="10.28515625" style="20" customWidth="1"/>
    <col min="45" max="45" width="12.5703125" style="20" customWidth="1"/>
    <col min="46" max="46" width="9.7109375" style="20" customWidth="1"/>
    <col min="47" max="47" width="8.5703125" style="16" customWidth="1"/>
    <col min="48" max="16384" width="8.85546875" style="16"/>
  </cols>
  <sheetData>
    <row r="1" spans="1:47" s="6" customFormat="1" ht="51.7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37.5" customHeight="1" x14ac:dyDescent="0.2">
      <c r="A2" s="27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30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">
      <c r="A4" s="125" t="s">
        <v>11</v>
      </c>
      <c r="B4" s="125" t="s">
        <v>12</v>
      </c>
      <c r="C4" s="164" t="s">
        <v>31</v>
      </c>
      <c r="D4" s="125" t="s">
        <v>37</v>
      </c>
      <c r="E4" s="125"/>
      <c r="F4" s="125"/>
      <c r="G4" s="125"/>
      <c r="H4" s="125"/>
      <c r="I4" s="125"/>
      <c r="J4" s="125"/>
      <c r="K4" s="125"/>
      <c r="L4" s="125"/>
      <c r="M4" s="125"/>
      <c r="N4" s="125" t="s">
        <v>38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49" t="s">
        <v>44</v>
      </c>
      <c r="AM4" s="150"/>
      <c r="AN4" s="150"/>
      <c r="AO4" s="150"/>
      <c r="AP4" s="150"/>
      <c r="AQ4" s="150"/>
      <c r="AR4" s="150"/>
      <c r="AS4" s="150"/>
      <c r="AT4" s="150"/>
      <c r="AU4" s="151"/>
    </row>
    <row r="5" spans="1:47" s="7" customFormat="1" ht="53.25" customHeight="1" x14ac:dyDescent="0.2">
      <c r="A5" s="125"/>
      <c r="B5" s="125"/>
      <c r="C5" s="164"/>
      <c r="D5" s="164" t="s">
        <v>47</v>
      </c>
      <c r="E5" s="169" t="s">
        <v>48</v>
      </c>
      <c r="F5" s="172" t="s">
        <v>42</v>
      </c>
      <c r="G5" s="169" t="s">
        <v>50</v>
      </c>
      <c r="H5" s="166" t="s">
        <v>32</v>
      </c>
      <c r="I5" s="166" t="s">
        <v>33</v>
      </c>
      <c r="J5" s="166" t="s">
        <v>52</v>
      </c>
      <c r="K5" s="166" t="s">
        <v>34</v>
      </c>
      <c r="L5" s="169" t="s">
        <v>51</v>
      </c>
      <c r="M5" s="164" t="s">
        <v>49</v>
      </c>
      <c r="N5" s="125" t="s">
        <v>3</v>
      </c>
      <c r="O5" s="125"/>
      <c r="P5" s="125"/>
      <c r="Q5" s="125"/>
      <c r="R5" s="125"/>
      <c r="S5" s="125"/>
      <c r="T5" s="125"/>
      <c r="U5" s="125"/>
      <c r="V5" s="125" t="s">
        <v>36</v>
      </c>
      <c r="W5" s="125"/>
      <c r="X5" s="125"/>
      <c r="Y5" s="125"/>
      <c r="Z5" s="125"/>
      <c r="AA5" s="125"/>
      <c r="AB5" s="125"/>
      <c r="AC5" s="125"/>
      <c r="AD5" s="125" t="s">
        <v>4</v>
      </c>
      <c r="AE5" s="125"/>
      <c r="AF5" s="125"/>
      <c r="AG5" s="125"/>
      <c r="AH5" s="125"/>
      <c r="AI5" s="125"/>
      <c r="AJ5" s="125"/>
      <c r="AK5" s="125"/>
      <c r="AL5" s="149" t="s">
        <v>45</v>
      </c>
      <c r="AM5" s="150"/>
      <c r="AN5" s="150"/>
      <c r="AO5" s="150"/>
      <c r="AP5" s="150"/>
      <c r="AQ5" s="150"/>
      <c r="AR5" s="149" t="s">
        <v>46</v>
      </c>
      <c r="AS5" s="150"/>
      <c r="AT5" s="150"/>
      <c r="AU5" s="151"/>
    </row>
    <row r="6" spans="1:47" s="7" customFormat="1" ht="52.5" customHeight="1" x14ac:dyDescent="0.2">
      <c r="A6" s="125"/>
      <c r="B6" s="165"/>
      <c r="C6" s="164"/>
      <c r="D6" s="164"/>
      <c r="E6" s="170"/>
      <c r="F6" s="173"/>
      <c r="G6" s="170"/>
      <c r="H6" s="167"/>
      <c r="I6" s="167"/>
      <c r="J6" s="167"/>
      <c r="K6" s="167"/>
      <c r="L6" s="170"/>
      <c r="M6" s="164"/>
      <c r="N6" s="125" t="s">
        <v>14</v>
      </c>
      <c r="O6" s="125"/>
      <c r="P6" s="125"/>
      <c r="Q6" s="125"/>
      <c r="R6" s="125" t="s">
        <v>15</v>
      </c>
      <c r="S6" s="125"/>
      <c r="T6" s="125"/>
      <c r="U6" s="125"/>
      <c r="V6" s="125" t="s">
        <v>16</v>
      </c>
      <c r="W6" s="125"/>
      <c r="X6" s="125"/>
      <c r="Y6" s="125"/>
      <c r="Z6" s="125" t="s">
        <v>17</v>
      </c>
      <c r="AA6" s="125"/>
      <c r="AB6" s="125"/>
      <c r="AC6" s="125"/>
      <c r="AD6" s="125" t="s">
        <v>23</v>
      </c>
      <c r="AE6" s="125"/>
      <c r="AF6" s="125"/>
      <c r="AG6" s="125"/>
      <c r="AH6" s="125" t="s">
        <v>24</v>
      </c>
      <c r="AI6" s="125"/>
      <c r="AJ6" s="125"/>
      <c r="AK6" s="125"/>
      <c r="AL6" s="152" t="s">
        <v>0</v>
      </c>
      <c r="AM6" s="152" t="s">
        <v>1</v>
      </c>
      <c r="AN6" s="152" t="s">
        <v>2</v>
      </c>
      <c r="AO6" s="152" t="s">
        <v>25</v>
      </c>
      <c r="AP6" s="152" t="s">
        <v>26</v>
      </c>
      <c r="AQ6" s="152" t="s">
        <v>27</v>
      </c>
      <c r="AR6" s="190" t="s">
        <v>40</v>
      </c>
      <c r="AS6" s="193" t="s">
        <v>54</v>
      </c>
      <c r="AT6" s="190" t="s">
        <v>53</v>
      </c>
      <c r="AU6" s="190" t="s">
        <v>41</v>
      </c>
    </row>
    <row r="7" spans="1:47" s="7" customFormat="1" ht="195.75" customHeight="1" x14ac:dyDescent="0.2">
      <c r="A7" s="125"/>
      <c r="B7" s="165"/>
      <c r="C7" s="164"/>
      <c r="D7" s="164"/>
      <c r="E7" s="171"/>
      <c r="F7" s="174"/>
      <c r="G7" s="171"/>
      <c r="H7" s="168"/>
      <c r="I7" s="168"/>
      <c r="J7" s="168"/>
      <c r="K7" s="168"/>
      <c r="L7" s="171"/>
      <c r="M7" s="164"/>
      <c r="N7" s="86" t="s">
        <v>21</v>
      </c>
      <c r="O7" s="28" t="s">
        <v>22</v>
      </c>
      <c r="P7" s="28" t="s">
        <v>43</v>
      </c>
      <c r="Q7" s="28" t="s">
        <v>39</v>
      </c>
      <c r="R7" s="86" t="s">
        <v>21</v>
      </c>
      <c r="S7" s="28" t="s">
        <v>22</v>
      </c>
      <c r="T7" s="28" t="s">
        <v>43</v>
      </c>
      <c r="U7" s="28" t="s">
        <v>39</v>
      </c>
      <c r="V7" s="86" t="s">
        <v>21</v>
      </c>
      <c r="W7" s="28" t="s">
        <v>22</v>
      </c>
      <c r="X7" s="28" t="s">
        <v>43</v>
      </c>
      <c r="Y7" s="28" t="s">
        <v>39</v>
      </c>
      <c r="Z7" s="86" t="s">
        <v>21</v>
      </c>
      <c r="AA7" s="28" t="s">
        <v>22</v>
      </c>
      <c r="AB7" s="28" t="s">
        <v>43</v>
      </c>
      <c r="AC7" s="28" t="s">
        <v>39</v>
      </c>
      <c r="AD7" s="86" t="s">
        <v>21</v>
      </c>
      <c r="AE7" s="28" t="s">
        <v>22</v>
      </c>
      <c r="AF7" s="28" t="s">
        <v>43</v>
      </c>
      <c r="AG7" s="28" t="s">
        <v>39</v>
      </c>
      <c r="AH7" s="86" t="s">
        <v>21</v>
      </c>
      <c r="AI7" s="28" t="s">
        <v>22</v>
      </c>
      <c r="AJ7" s="28" t="s">
        <v>43</v>
      </c>
      <c r="AK7" s="28" t="s">
        <v>39</v>
      </c>
      <c r="AL7" s="153"/>
      <c r="AM7" s="153"/>
      <c r="AN7" s="153"/>
      <c r="AO7" s="153"/>
      <c r="AP7" s="153"/>
      <c r="AQ7" s="153"/>
      <c r="AR7" s="192"/>
      <c r="AS7" s="194"/>
      <c r="AT7" s="191"/>
      <c r="AU7" s="192"/>
    </row>
    <row r="8" spans="1:47" s="10" customFormat="1" ht="45.75" x14ac:dyDescent="0.2">
      <c r="A8" s="85" t="s">
        <v>13</v>
      </c>
      <c r="B8" s="22" t="s">
        <v>28</v>
      </c>
      <c r="C8" s="85"/>
      <c r="D8" s="29">
        <f t="shared" ref="D8:AU8" si="0">SUM(D9:D18)</f>
        <v>750</v>
      </c>
      <c r="E8" s="29">
        <f t="shared" si="0"/>
        <v>443</v>
      </c>
      <c r="F8" s="34">
        <f t="shared" si="0"/>
        <v>51</v>
      </c>
      <c r="G8" s="34">
        <f t="shared" si="0"/>
        <v>199</v>
      </c>
      <c r="H8" s="34">
        <f t="shared" si="0"/>
        <v>172</v>
      </c>
      <c r="I8" s="34">
        <f t="shared" si="0"/>
        <v>27</v>
      </c>
      <c r="J8" s="34">
        <f t="shared" si="0"/>
        <v>0</v>
      </c>
      <c r="K8" s="34">
        <f t="shared" si="0"/>
        <v>0</v>
      </c>
      <c r="L8" s="34">
        <f t="shared" si="0"/>
        <v>193</v>
      </c>
      <c r="M8" s="29">
        <f t="shared" si="0"/>
        <v>307</v>
      </c>
      <c r="N8" s="34">
        <f t="shared" si="0"/>
        <v>36</v>
      </c>
      <c r="O8" s="34">
        <f t="shared" si="0"/>
        <v>57</v>
      </c>
      <c r="P8" s="34">
        <f t="shared" si="0"/>
        <v>97</v>
      </c>
      <c r="Q8" s="34">
        <f t="shared" si="0"/>
        <v>160</v>
      </c>
      <c r="R8" s="34">
        <f t="shared" si="0"/>
        <v>15</v>
      </c>
      <c r="S8" s="34">
        <f t="shared" si="0"/>
        <v>54</v>
      </c>
      <c r="T8" s="34">
        <f t="shared" si="0"/>
        <v>36</v>
      </c>
      <c r="U8" s="34">
        <f t="shared" si="0"/>
        <v>45</v>
      </c>
      <c r="V8" s="34">
        <f t="shared" si="0"/>
        <v>0</v>
      </c>
      <c r="W8" s="34">
        <f t="shared" si="0"/>
        <v>36</v>
      </c>
      <c r="X8" s="34">
        <f t="shared" si="0"/>
        <v>24</v>
      </c>
      <c r="Y8" s="34">
        <f t="shared" si="0"/>
        <v>40</v>
      </c>
      <c r="Z8" s="34">
        <f t="shared" si="0"/>
        <v>0</v>
      </c>
      <c r="AA8" s="34">
        <f t="shared" si="0"/>
        <v>36</v>
      </c>
      <c r="AB8" s="34">
        <f t="shared" si="0"/>
        <v>24</v>
      </c>
      <c r="AC8" s="34">
        <f t="shared" si="0"/>
        <v>40</v>
      </c>
      <c r="AD8" s="34">
        <f t="shared" si="0"/>
        <v>0</v>
      </c>
      <c r="AE8" s="34">
        <f t="shared" si="0"/>
        <v>16</v>
      </c>
      <c r="AF8" s="34">
        <f t="shared" si="0"/>
        <v>12</v>
      </c>
      <c r="AG8" s="34">
        <f t="shared" si="0"/>
        <v>22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13</v>
      </c>
      <c r="AM8" s="34">
        <f t="shared" si="0"/>
        <v>5</v>
      </c>
      <c r="AN8" s="34">
        <f t="shared" si="0"/>
        <v>4</v>
      </c>
      <c r="AO8" s="34">
        <f t="shared" si="0"/>
        <v>4</v>
      </c>
      <c r="AP8" s="34">
        <f t="shared" si="0"/>
        <v>2</v>
      </c>
      <c r="AQ8" s="34">
        <f t="shared" si="0"/>
        <v>0</v>
      </c>
      <c r="AR8" s="34">
        <f t="shared" si="0"/>
        <v>17.72</v>
      </c>
      <c r="AS8" s="34">
        <f t="shared" si="0"/>
        <v>0</v>
      </c>
      <c r="AT8" s="34">
        <f t="shared" si="0"/>
        <v>1</v>
      </c>
      <c r="AU8" s="34">
        <f t="shared" si="0"/>
        <v>12</v>
      </c>
    </row>
    <row r="9" spans="1:47" s="7" customFormat="1" ht="31.5" customHeight="1" x14ac:dyDescent="0.2">
      <c r="A9" s="21" t="s">
        <v>10</v>
      </c>
      <c r="B9" s="44" t="s">
        <v>68</v>
      </c>
      <c r="C9" s="37" t="s">
        <v>56</v>
      </c>
      <c r="D9" s="30">
        <f t="shared" ref="D9:D18" si="1">SUM(E9,M9)</f>
        <v>25</v>
      </c>
      <c r="E9" s="30">
        <f t="shared" ref="E9:E18" si="2">SUM(F9:G9,L9)</f>
        <v>15</v>
      </c>
      <c r="F9" s="31">
        <f>SUM(N9,R9,V9,Z9,AD9,AH9)</f>
        <v>3</v>
      </c>
      <c r="G9" s="31">
        <f>SUM(O9,S9,W9,AA9,AE9,AI9)</f>
        <v>6</v>
      </c>
      <c r="H9" s="32">
        <v>6</v>
      </c>
      <c r="I9" s="32"/>
      <c r="J9" s="32"/>
      <c r="K9" s="32"/>
      <c r="L9" s="31">
        <f t="shared" ref="L9:L18" si="3">SUM(P9,T9,X9,AB9,AF9,AJ9)</f>
        <v>6</v>
      </c>
      <c r="M9" s="30">
        <f t="shared" ref="M9:M18" si="4">SUM(Q9,U9,Y9,AC9,AG9,AK9)</f>
        <v>10</v>
      </c>
      <c r="N9" s="41">
        <v>3</v>
      </c>
      <c r="O9" s="41">
        <v>6</v>
      </c>
      <c r="P9" s="41">
        <v>6</v>
      </c>
      <c r="Q9" s="41">
        <v>10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3"/>
      <c r="AI9" s="33"/>
      <c r="AJ9" s="33"/>
      <c r="AK9" s="33"/>
      <c r="AL9" s="36">
        <v>1</v>
      </c>
      <c r="AM9" s="36"/>
      <c r="AN9" s="36"/>
      <c r="AO9" s="36"/>
      <c r="AP9" s="36"/>
      <c r="AQ9" s="36"/>
      <c r="AR9" s="33">
        <f t="shared" ref="AR9:AR18" si="5">E9/25</f>
        <v>0.6</v>
      </c>
      <c r="AS9" s="33"/>
      <c r="AT9" s="33">
        <f>SUM(AL9:AQ9)</f>
        <v>1</v>
      </c>
      <c r="AU9" s="33"/>
    </row>
    <row r="10" spans="1:47" s="7" customFormat="1" ht="31.5" customHeight="1" x14ac:dyDescent="0.2">
      <c r="A10" s="21" t="s">
        <v>9</v>
      </c>
      <c r="B10" s="38" t="s">
        <v>57</v>
      </c>
      <c r="C10" s="39" t="s">
        <v>135</v>
      </c>
      <c r="D10" s="30">
        <f>SUM(E10,M10)</f>
        <v>50</v>
      </c>
      <c r="E10" s="30">
        <f>SUM(F10:G10,L10)</f>
        <v>36</v>
      </c>
      <c r="F10" s="31">
        <f>SUM(N10,R10,V10,Z10,AD10,AH10)</f>
        <v>18</v>
      </c>
      <c r="G10" s="31">
        <f>SUM(O10,S10,W10,AA10,AE10,AI10)</f>
        <v>0</v>
      </c>
      <c r="H10" s="32"/>
      <c r="I10" s="32"/>
      <c r="J10" s="32"/>
      <c r="K10" s="32"/>
      <c r="L10" s="31">
        <f t="shared" si="3"/>
        <v>18</v>
      </c>
      <c r="M10" s="30">
        <f t="shared" si="4"/>
        <v>14</v>
      </c>
      <c r="N10" s="42">
        <v>9</v>
      </c>
      <c r="O10" s="42"/>
      <c r="P10" s="42">
        <v>9</v>
      </c>
      <c r="Q10" s="42">
        <v>7</v>
      </c>
      <c r="R10" s="42">
        <v>9</v>
      </c>
      <c r="S10" s="42"/>
      <c r="T10" s="42">
        <v>9</v>
      </c>
      <c r="U10" s="42">
        <v>7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33"/>
      <c r="AI10" s="33"/>
      <c r="AJ10" s="33"/>
      <c r="AK10" s="33"/>
      <c r="AL10" s="36"/>
      <c r="AM10" s="36"/>
      <c r="AN10" s="36"/>
      <c r="AO10" s="36"/>
      <c r="AP10" s="36"/>
      <c r="AQ10" s="36"/>
      <c r="AR10" s="33">
        <f t="shared" si="5"/>
        <v>1.44</v>
      </c>
      <c r="AS10" s="33"/>
      <c r="AT10" s="33"/>
      <c r="AU10" s="33"/>
    </row>
    <row r="11" spans="1:47" s="7" customFormat="1" ht="29.25" customHeight="1" x14ac:dyDescent="0.2">
      <c r="A11" s="21" t="s">
        <v>8</v>
      </c>
      <c r="B11" s="38" t="s">
        <v>69</v>
      </c>
      <c r="C11" s="39" t="s">
        <v>56</v>
      </c>
      <c r="D11" s="30">
        <f>SUM(E11,M11)</f>
        <v>50</v>
      </c>
      <c r="E11" s="30">
        <f>SUM(F11:G11,L11)</f>
        <v>28</v>
      </c>
      <c r="F11" s="31">
        <f t="shared" ref="F11:F18" si="6">SUM(N11,R11,V11,Z11,AD11,AH11)</f>
        <v>8</v>
      </c>
      <c r="G11" s="31">
        <f t="shared" ref="G11:G18" si="7">SUM(O11,S11,W11,AA11,AE11,AI11)</f>
        <v>8</v>
      </c>
      <c r="H11" s="32">
        <v>8</v>
      </c>
      <c r="I11" s="32"/>
      <c r="J11" s="32"/>
      <c r="K11" s="32"/>
      <c r="L11" s="31">
        <f t="shared" si="3"/>
        <v>12</v>
      </c>
      <c r="M11" s="30">
        <f t="shared" si="4"/>
        <v>22</v>
      </c>
      <c r="N11" s="42">
        <v>8</v>
      </c>
      <c r="O11" s="42">
        <v>8</v>
      </c>
      <c r="P11" s="42">
        <v>12</v>
      </c>
      <c r="Q11" s="42">
        <v>22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33"/>
      <c r="AI11" s="33"/>
      <c r="AJ11" s="33"/>
      <c r="AK11" s="33"/>
      <c r="AL11" s="36">
        <v>2</v>
      </c>
      <c r="AM11" s="36"/>
      <c r="AN11" s="36"/>
      <c r="AO11" s="36"/>
      <c r="AP11" s="36"/>
      <c r="AQ11" s="36"/>
      <c r="AR11" s="33">
        <f t="shared" si="5"/>
        <v>1.1200000000000001</v>
      </c>
      <c r="AS11" s="33"/>
      <c r="AT11" s="33"/>
      <c r="AU11" s="33"/>
    </row>
    <row r="12" spans="1:47" s="7" customFormat="1" ht="33" customHeight="1" x14ac:dyDescent="0.2">
      <c r="A12" s="21" t="s">
        <v>7</v>
      </c>
      <c r="B12" s="38" t="s">
        <v>59</v>
      </c>
      <c r="C12" s="39" t="s">
        <v>60</v>
      </c>
      <c r="D12" s="30">
        <f>SUM(E12,M12)</f>
        <v>25</v>
      </c>
      <c r="E12" s="30">
        <f>SUM(F12:G12,L12)</f>
        <v>20</v>
      </c>
      <c r="F12" s="31">
        <f t="shared" si="6"/>
        <v>0</v>
      </c>
      <c r="G12" s="31">
        <f t="shared" si="7"/>
        <v>18</v>
      </c>
      <c r="H12" s="32"/>
      <c r="I12" s="32">
        <v>18</v>
      </c>
      <c r="J12" s="32"/>
      <c r="K12" s="32"/>
      <c r="L12" s="31">
        <f t="shared" si="3"/>
        <v>2</v>
      </c>
      <c r="M12" s="30">
        <f t="shared" si="4"/>
        <v>5</v>
      </c>
      <c r="N12" s="42"/>
      <c r="O12" s="42"/>
      <c r="P12" s="42"/>
      <c r="Q12" s="42"/>
      <c r="R12" s="42"/>
      <c r="S12" s="42">
        <v>18</v>
      </c>
      <c r="T12" s="42">
        <v>2</v>
      </c>
      <c r="U12" s="42">
        <v>5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33"/>
      <c r="AI12" s="33"/>
      <c r="AJ12" s="33"/>
      <c r="AK12" s="33"/>
      <c r="AL12" s="36"/>
      <c r="AM12" s="36">
        <v>1</v>
      </c>
      <c r="AN12" s="36"/>
      <c r="AO12" s="36"/>
      <c r="AP12" s="36"/>
      <c r="AQ12" s="36"/>
      <c r="AR12" s="33">
        <f t="shared" si="5"/>
        <v>0.8</v>
      </c>
      <c r="AS12" s="33"/>
      <c r="AT12" s="33"/>
      <c r="AU12" s="33"/>
    </row>
    <row r="13" spans="1:47" s="7" customFormat="1" ht="33" customHeight="1" x14ac:dyDescent="0.2">
      <c r="A13" s="21" t="s">
        <v>6</v>
      </c>
      <c r="B13" s="38" t="s">
        <v>61</v>
      </c>
      <c r="C13" s="39" t="s">
        <v>56</v>
      </c>
      <c r="D13" s="30">
        <f>SUM(E13,M13)</f>
        <v>75</v>
      </c>
      <c r="E13" s="30">
        <f>SUM(F13:G13,L13)</f>
        <v>36</v>
      </c>
      <c r="F13" s="31">
        <f t="shared" si="6"/>
        <v>8</v>
      </c>
      <c r="G13" s="31">
        <f t="shared" si="7"/>
        <v>8</v>
      </c>
      <c r="H13" s="32">
        <v>8</v>
      </c>
      <c r="I13" s="32"/>
      <c r="J13" s="32"/>
      <c r="K13" s="32"/>
      <c r="L13" s="31">
        <f t="shared" si="3"/>
        <v>20</v>
      </c>
      <c r="M13" s="30">
        <f t="shared" si="4"/>
        <v>39</v>
      </c>
      <c r="N13" s="42">
        <v>8</v>
      </c>
      <c r="O13" s="42">
        <v>8</v>
      </c>
      <c r="P13" s="42">
        <v>20</v>
      </c>
      <c r="Q13" s="42">
        <v>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33"/>
      <c r="AI13" s="33"/>
      <c r="AJ13" s="33"/>
      <c r="AK13" s="33"/>
      <c r="AL13" s="36">
        <v>3</v>
      </c>
      <c r="AM13" s="36"/>
      <c r="AN13" s="36"/>
      <c r="AO13" s="36"/>
      <c r="AP13" s="36"/>
      <c r="AQ13" s="36"/>
      <c r="AR13" s="33">
        <f t="shared" si="5"/>
        <v>1.44</v>
      </c>
      <c r="AS13" s="33"/>
      <c r="AT13" s="33"/>
      <c r="AU13" s="33"/>
    </row>
    <row r="14" spans="1:47" s="7" customFormat="1" ht="29.25" customHeight="1" x14ac:dyDescent="0.2">
      <c r="A14" s="21" t="s">
        <v>5</v>
      </c>
      <c r="B14" s="38" t="s">
        <v>70</v>
      </c>
      <c r="C14" s="39" t="s">
        <v>62</v>
      </c>
      <c r="D14" s="30">
        <f t="shared" si="1"/>
        <v>300</v>
      </c>
      <c r="E14" s="30">
        <f t="shared" si="2"/>
        <v>186</v>
      </c>
      <c r="F14" s="31">
        <f t="shared" si="6"/>
        <v>0</v>
      </c>
      <c r="G14" s="31">
        <f t="shared" si="7"/>
        <v>108</v>
      </c>
      <c r="H14" s="32">
        <f>SUM(O14,S14,W14,AA14)</f>
        <v>108</v>
      </c>
      <c r="I14" s="32"/>
      <c r="J14" s="32"/>
      <c r="K14" s="32"/>
      <c r="L14" s="31">
        <f t="shared" si="3"/>
        <v>78</v>
      </c>
      <c r="M14" s="30">
        <f t="shared" si="4"/>
        <v>114</v>
      </c>
      <c r="N14" s="42"/>
      <c r="O14" s="42">
        <v>18</v>
      </c>
      <c r="P14" s="42">
        <v>15</v>
      </c>
      <c r="Q14" s="42">
        <v>17</v>
      </c>
      <c r="R14" s="42"/>
      <c r="S14" s="42">
        <v>18</v>
      </c>
      <c r="T14" s="42">
        <v>15</v>
      </c>
      <c r="U14" s="42">
        <v>17</v>
      </c>
      <c r="V14" s="42"/>
      <c r="W14" s="42">
        <v>36</v>
      </c>
      <c r="X14" s="42">
        <v>24</v>
      </c>
      <c r="Y14" s="42">
        <v>40</v>
      </c>
      <c r="Z14" s="42"/>
      <c r="AA14" s="42">
        <v>36</v>
      </c>
      <c r="AB14" s="42">
        <v>24</v>
      </c>
      <c r="AC14" s="42">
        <v>40</v>
      </c>
      <c r="AD14" s="42"/>
      <c r="AE14" s="42"/>
      <c r="AF14" s="42"/>
      <c r="AG14" s="42"/>
      <c r="AH14" s="33"/>
      <c r="AI14" s="33"/>
      <c r="AJ14" s="33"/>
      <c r="AK14" s="33"/>
      <c r="AL14" s="36">
        <v>2</v>
      </c>
      <c r="AM14" s="36">
        <v>2</v>
      </c>
      <c r="AN14" s="36">
        <v>4</v>
      </c>
      <c r="AO14" s="36">
        <v>4</v>
      </c>
      <c r="AP14" s="36"/>
      <c r="AQ14" s="36"/>
      <c r="AR14" s="33">
        <f t="shared" si="5"/>
        <v>7.44</v>
      </c>
      <c r="AS14" s="33"/>
      <c r="AT14" s="33"/>
      <c r="AU14" s="33">
        <f>SUM(AL14:AQ14)</f>
        <v>12</v>
      </c>
    </row>
    <row r="15" spans="1:47" s="7" customFormat="1" ht="31.5" customHeight="1" x14ac:dyDescent="0.2">
      <c r="A15" s="21" t="s">
        <v>71</v>
      </c>
      <c r="B15" s="38" t="s">
        <v>64</v>
      </c>
      <c r="C15" s="39" t="s">
        <v>56</v>
      </c>
      <c r="D15" s="30">
        <f t="shared" si="1"/>
        <v>75</v>
      </c>
      <c r="E15" s="30">
        <f t="shared" si="2"/>
        <v>36</v>
      </c>
      <c r="F15" s="31">
        <f t="shared" si="6"/>
        <v>8</v>
      </c>
      <c r="G15" s="31">
        <f t="shared" si="7"/>
        <v>8</v>
      </c>
      <c r="H15" s="32">
        <v>8</v>
      </c>
      <c r="I15" s="32"/>
      <c r="J15" s="32"/>
      <c r="K15" s="32"/>
      <c r="L15" s="31">
        <f t="shared" si="3"/>
        <v>20</v>
      </c>
      <c r="M15" s="30">
        <f t="shared" si="4"/>
        <v>39</v>
      </c>
      <c r="N15" s="42">
        <v>8</v>
      </c>
      <c r="O15" s="42">
        <v>8</v>
      </c>
      <c r="P15" s="42">
        <v>20</v>
      </c>
      <c r="Q15" s="42">
        <v>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3"/>
      <c r="AI15" s="33"/>
      <c r="AJ15" s="33"/>
      <c r="AK15" s="33"/>
      <c r="AL15" s="36">
        <v>3</v>
      </c>
      <c r="AM15" s="36"/>
      <c r="AN15" s="36"/>
      <c r="AO15" s="36"/>
      <c r="AP15" s="36"/>
      <c r="AQ15" s="36"/>
      <c r="AR15" s="33">
        <f t="shared" si="5"/>
        <v>1.44</v>
      </c>
      <c r="AS15" s="33"/>
      <c r="AT15" s="33"/>
      <c r="AU15" s="33"/>
    </row>
    <row r="16" spans="1:47" s="7" customFormat="1" ht="33" customHeight="1" x14ac:dyDescent="0.2">
      <c r="A16" s="21" t="s">
        <v>72</v>
      </c>
      <c r="B16" s="38" t="s">
        <v>136</v>
      </c>
      <c r="C16" s="39" t="s">
        <v>60</v>
      </c>
      <c r="D16" s="30">
        <f>SUM(E16,M16)</f>
        <v>50</v>
      </c>
      <c r="E16" s="30">
        <f>SUM(F16:G16,L16)</f>
        <v>34</v>
      </c>
      <c r="F16" s="31">
        <f t="shared" si="6"/>
        <v>6</v>
      </c>
      <c r="G16" s="31">
        <f t="shared" si="7"/>
        <v>18</v>
      </c>
      <c r="H16" s="32">
        <v>18</v>
      </c>
      <c r="I16" s="32"/>
      <c r="J16" s="32"/>
      <c r="K16" s="32"/>
      <c r="L16" s="31">
        <f t="shared" si="3"/>
        <v>10</v>
      </c>
      <c r="M16" s="30">
        <f t="shared" si="4"/>
        <v>16</v>
      </c>
      <c r="N16" s="42"/>
      <c r="O16" s="42"/>
      <c r="P16" s="42"/>
      <c r="Q16" s="42"/>
      <c r="R16" s="42">
        <v>6</v>
      </c>
      <c r="S16" s="42">
        <v>18</v>
      </c>
      <c r="T16" s="42">
        <v>10</v>
      </c>
      <c r="U16" s="42">
        <v>16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3"/>
      <c r="AI16" s="33"/>
      <c r="AJ16" s="33"/>
      <c r="AK16" s="33"/>
      <c r="AL16" s="36"/>
      <c r="AM16" s="36">
        <v>2</v>
      </c>
      <c r="AN16" s="36"/>
      <c r="AO16" s="36"/>
      <c r="AP16" s="36"/>
      <c r="AQ16" s="36"/>
      <c r="AR16" s="33">
        <f t="shared" si="5"/>
        <v>1.36</v>
      </c>
      <c r="AS16" s="33"/>
      <c r="AT16" s="33"/>
      <c r="AU16" s="33"/>
    </row>
    <row r="17" spans="1:47" s="7" customFormat="1" ht="33" customHeight="1" x14ac:dyDescent="0.2">
      <c r="A17" s="21" t="s">
        <v>73</v>
      </c>
      <c r="B17" s="38" t="s">
        <v>140</v>
      </c>
      <c r="C17" s="39" t="s">
        <v>56</v>
      </c>
      <c r="D17" s="30">
        <f t="shared" si="1"/>
        <v>50</v>
      </c>
      <c r="E17" s="30">
        <f t="shared" si="2"/>
        <v>24</v>
      </c>
      <c r="F17" s="31">
        <f t="shared" si="6"/>
        <v>0</v>
      </c>
      <c r="G17" s="31">
        <f t="shared" si="7"/>
        <v>9</v>
      </c>
      <c r="H17" s="32"/>
      <c r="I17" s="32">
        <v>9</v>
      </c>
      <c r="J17" s="32"/>
      <c r="K17" s="32"/>
      <c r="L17" s="31">
        <f t="shared" si="3"/>
        <v>15</v>
      </c>
      <c r="M17" s="30">
        <f t="shared" si="4"/>
        <v>26</v>
      </c>
      <c r="N17" s="42"/>
      <c r="O17" s="42">
        <v>9</v>
      </c>
      <c r="P17" s="42">
        <v>15</v>
      </c>
      <c r="Q17" s="42">
        <v>26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33"/>
      <c r="AI17" s="33"/>
      <c r="AJ17" s="33"/>
      <c r="AK17" s="33"/>
      <c r="AL17" s="36">
        <v>2</v>
      </c>
      <c r="AM17" s="36"/>
      <c r="AN17" s="36"/>
      <c r="AO17" s="36"/>
      <c r="AP17" s="36"/>
      <c r="AQ17" s="36"/>
      <c r="AR17" s="33">
        <f t="shared" si="5"/>
        <v>0.96</v>
      </c>
      <c r="AS17" s="33"/>
      <c r="AT17" s="33"/>
      <c r="AU17" s="33"/>
    </row>
    <row r="18" spans="1:47" s="7" customFormat="1" ht="35.25" customHeight="1" x14ac:dyDescent="0.2">
      <c r="A18" s="21" t="s">
        <v>74</v>
      </c>
      <c r="B18" s="38" t="s">
        <v>66</v>
      </c>
      <c r="C18" s="39" t="s">
        <v>67</v>
      </c>
      <c r="D18" s="30">
        <f t="shared" si="1"/>
        <v>50</v>
      </c>
      <c r="E18" s="30">
        <f t="shared" si="2"/>
        <v>28</v>
      </c>
      <c r="F18" s="31">
        <f t="shared" si="6"/>
        <v>0</v>
      </c>
      <c r="G18" s="31">
        <f t="shared" si="7"/>
        <v>16</v>
      </c>
      <c r="H18" s="32">
        <v>16</v>
      </c>
      <c r="I18" s="32"/>
      <c r="J18" s="32"/>
      <c r="K18" s="32"/>
      <c r="L18" s="31">
        <f t="shared" si="3"/>
        <v>12</v>
      </c>
      <c r="M18" s="30">
        <f t="shared" si="4"/>
        <v>22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>
        <v>16</v>
      </c>
      <c r="AF18" s="42">
        <v>12</v>
      </c>
      <c r="AG18" s="42">
        <v>22</v>
      </c>
      <c r="AH18" s="33"/>
      <c r="AI18" s="33"/>
      <c r="AJ18" s="33"/>
      <c r="AK18" s="33"/>
      <c r="AL18" s="36"/>
      <c r="AM18" s="36"/>
      <c r="AN18" s="36"/>
      <c r="AO18" s="36"/>
      <c r="AP18" s="36">
        <v>2</v>
      </c>
      <c r="AQ18" s="36"/>
      <c r="AR18" s="33">
        <f t="shared" si="5"/>
        <v>1.1200000000000001</v>
      </c>
      <c r="AS18" s="33"/>
      <c r="AT18" s="33"/>
      <c r="AU18" s="33"/>
    </row>
    <row r="19" spans="1:47" s="10" customFormat="1" ht="45.75" x14ac:dyDescent="0.2">
      <c r="A19" s="85" t="s">
        <v>18</v>
      </c>
      <c r="B19" s="22" t="s">
        <v>29</v>
      </c>
      <c r="C19" s="85"/>
      <c r="D19" s="29">
        <f t="shared" ref="D19:AU19" si="8">SUM(D20:D30)</f>
        <v>850</v>
      </c>
      <c r="E19" s="29">
        <f t="shared" si="8"/>
        <v>473</v>
      </c>
      <c r="F19" s="34">
        <f t="shared" si="8"/>
        <v>108</v>
      </c>
      <c r="G19" s="34">
        <f t="shared" si="8"/>
        <v>141</v>
      </c>
      <c r="H19" s="34">
        <f t="shared" si="8"/>
        <v>105</v>
      </c>
      <c r="I19" s="34">
        <f t="shared" si="8"/>
        <v>36</v>
      </c>
      <c r="J19" s="34">
        <f t="shared" si="8"/>
        <v>0</v>
      </c>
      <c r="K19" s="34">
        <f t="shared" si="8"/>
        <v>0</v>
      </c>
      <c r="L19" s="34">
        <f t="shared" si="8"/>
        <v>224</v>
      </c>
      <c r="M19" s="29">
        <f t="shared" si="8"/>
        <v>377</v>
      </c>
      <c r="N19" s="34">
        <f t="shared" si="8"/>
        <v>41</v>
      </c>
      <c r="O19" s="34">
        <f t="shared" si="8"/>
        <v>62</v>
      </c>
      <c r="P19" s="34">
        <f t="shared" si="8"/>
        <v>96</v>
      </c>
      <c r="Q19" s="34">
        <f t="shared" si="8"/>
        <v>176</v>
      </c>
      <c r="R19" s="34">
        <f t="shared" si="8"/>
        <v>32</v>
      </c>
      <c r="S19" s="34">
        <f t="shared" si="8"/>
        <v>44</v>
      </c>
      <c r="T19" s="34">
        <f t="shared" si="8"/>
        <v>68</v>
      </c>
      <c r="U19" s="34">
        <f t="shared" si="8"/>
        <v>106</v>
      </c>
      <c r="V19" s="34">
        <f t="shared" si="8"/>
        <v>35</v>
      </c>
      <c r="W19" s="34">
        <f t="shared" si="8"/>
        <v>35</v>
      </c>
      <c r="X19" s="34">
        <f t="shared" si="8"/>
        <v>60</v>
      </c>
      <c r="Y19" s="34">
        <f t="shared" si="8"/>
        <v>95</v>
      </c>
      <c r="Z19" s="34">
        <f t="shared" si="8"/>
        <v>0</v>
      </c>
      <c r="AA19" s="34">
        <f t="shared" si="8"/>
        <v>0</v>
      </c>
      <c r="AB19" s="34">
        <f t="shared" si="8"/>
        <v>0</v>
      </c>
      <c r="AC19" s="34">
        <f t="shared" si="8"/>
        <v>0</v>
      </c>
      <c r="AD19" s="34">
        <f t="shared" si="8"/>
        <v>0</v>
      </c>
      <c r="AE19" s="34">
        <f t="shared" si="8"/>
        <v>0</v>
      </c>
      <c r="AF19" s="34">
        <f t="shared" si="8"/>
        <v>0</v>
      </c>
      <c r="AG19" s="34">
        <f t="shared" si="8"/>
        <v>0</v>
      </c>
      <c r="AH19" s="34">
        <f t="shared" si="8"/>
        <v>0</v>
      </c>
      <c r="AI19" s="34">
        <f t="shared" si="8"/>
        <v>0</v>
      </c>
      <c r="AJ19" s="34">
        <f t="shared" si="8"/>
        <v>0</v>
      </c>
      <c r="AK19" s="34">
        <f t="shared" si="8"/>
        <v>0</v>
      </c>
      <c r="AL19" s="34">
        <f t="shared" si="8"/>
        <v>15</v>
      </c>
      <c r="AM19" s="34">
        <f t="shared" si="8"/>
        <v>10</v>
      </c>
      <c r="AN19" s="34">
        <f t="shared" si="8"/>
        <v>7</v>
      </c>
      <c r="AO19" s="34">
        <f t="shared" si="8"/>
        <v>0</v>
      </c>
      <c r="AP19" s="34">
        <f t="shared" si="8"/>
        <v>0</v>
      </c>
      <c r="AQ19" s="34">
        <f t="shared" si="8"/>
        <v>0</v>
      </c>
      <c r="AR19" s="34">
        <f t="shared" si="8"/>
        <v>18.920000000000002</v>
      </c>
      <c r="AS19" s="34">
        <f t="shared" si="8"/>
        <v>0</v>
      </c>
      <c r="AT19" s="34">
        <f t="shared" si="8"/>
        <v>2</v>
      </c>
      <c r="AU19" s="34">
        <f t="shared" si="8"/>
        <v>0</v>
      </c>
    </row>
    <row r="20" spans="1:47" s="7" customFormat="1" ht="33" customHeight="1" x14ac:dyDescent="0.2">
      <c r="A20" s="55" t="s">
        <v>88</v>
      </c>
      <c r="B20" s="44" t="s">
        <v>75</v>
      </c>
      <c r="C20" s="37" t="s">
        <v>58</v>
      </c>
      <c r="D20" s="30">
        <f t="shared" ref="D20:D29" si="9">SUM(E20,M20)</f>
        <v>100</v>
      </c>
      <c r="E20" s="30">
        <f t="shared" ref="E20:E29" si="10">SUM(F20:G20,L20)</f>
        <v>54</v>
      </c>
      <c r="F20" s="31">
        <f>SUM(N20,R20,V20,Z20,AD20,AH20)</f>
        <v>6</v>
      </c>
      <c r="G20" s="31">
        <f t="shared" ref="G20:G30" si="11">SUM(O20,S20,W20,AA20,AE20,AI20)</f>
        <v>18</v>
      </c>
      <c r="H20" s="32">
        <v>18</v>
      </c>
      <c r="I20" s="32"/>
      <c r="J20" s="32"/>
      <c r="K20" s="32"/>
      <c r="L20" s="31">
        <f t="shared" ref="L20:L30" si="12">SUM(P20,T20,X20,AB20,AF20,AJ20)</f>
        <v>30</v>
      </c>
      <c r="M20" s="30">
        <f t="shared" ref="M20:M30" si="13">SUM(Q20,U20,Y20,AC20,AG20,AK20)</f>
        <v>46</v>
      </c>
      <c r="N20" s="41">
        <v>3</v>
      </c>
      <c r="O20" s="41">
        <v>9</v>
      </c>
      <c r="P20" s="41">
        <v>15</v>
      </c>
      <c r="Q20" s="41">
        <v>23</v>
      </c>
      <c r="R20" s="41">
        <v>3</v>
      </c>
      <c r="S20" s="41">
        <v>9</v>
      </c>
      <c r="T20" s="41">
        <v>15</v>
      </c>
      <c r="U20" s="41">
        <v>23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36">
        <v>2</v>
      </c>
      <c r="AM20" s="36">
        <v>2</v>
      </c>
      <c r="AN20" s="36"/>
      <c r="AO20" s="36"/>
      <c r="AP20" s="36"/>
      <c r="AQ20" s="36"/>
      <c r="AR20" s="33">
        <f t="shared" ref="AR20:AR30" si="14">E20/25</f>
        <v>2.16</v>
      </c>
      <c r="AS20" s="33"/>
      <c r="AT20" s="33"/>
      <c r="AU20" s="33"/>
    </row>
    <row r="21" spans="1:47" s="7" customFormat="1" ht="29.25" customHeight="1" x14ac:dyDescent="0.2">
      <c r="A21" s="55" t="s">
        <v>89</v>
      </c>
      <c r="B21" s="38" t="s">
        <v>76</v>
      </c>
      <c r="C21" s="39" t="s">
        <v>65</v>
      </c>
      <c r="D21" s="30">
        <f t="shared" si="9"/>
        <v>100</v>
      </c>
      <c r="E21" s="30">
        <f t="shared" si="10"/>
        <v>56</v>
      </c>
      <c r="F21" s="31">
        <f>SUM(N21,R21,V21,Z21,AD21,AH21)</f>
        <v>16</v>
      </c>
      <c r="G21" s="31">
        <f t="shared" si="11"/>
        <v>16</v>
      </c>
      <c r="H21" s="32">
        <v>16</v>
      </c>
      <c r="I21" s="32"/>
      <c r="J21" s="32"/>
      <c r="K21" s="32"/>
      <c r="L21" s="31">
        <f t="shared" si="12"/>
        <v>24</v>
      </c>
      <c r="M21" s="30">
        <f t="shared" si="13"/>
        <v>44</v>
      </c>
      <c r="N21" s="42">
        <v>8</v>
      </c>
      <c r="O21" s="42">
        <v>8</v>
      </c>
      <c r="P21" s="42">
        <v>12</v>
      </c>
      <c r="Q21" s="42">
        <v>22</v>
      </c>
      <c r="R21" s="42">
        <v>8</v>
      </c>
      <c r="S21" s="42">
        <v>8</v>
      </c>
      <c r="T21" s="42">
        <v>12</v>
      </c>
      <c r="U21" s="42">
        <v>22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36">
        <v>2</v>
      </c>
      <c r="AM21" s="36">
        <v>2</v>
      </c>
      <c r="AN21" s="36"/>
      <c r="AO21" s="36"/>
      <c r="AP21" s="36"/>
      <c r="AQ21" s="36"/>
      <c r="AR21" s="33">
        <f t="shared" si="14"/>
        <v>2.2400000000000002</v>
      </c>
      <c r="AS21" s="33"/>
      <c r="AT21" s="33"/>
      <c r="AU21" s="33"/>
    </row>
    <row r="22" spans="1:47" s="7" customFormat="1" ht="31.5" customHeight="1" x14ac:dyDescent="0.2">
      <c r="A22" s="55" t="s">
        <v>90</v>
      </c>
      <c r="B22" s="38" t="s">
        <v>84</v>
      </c>
      <c r="C22" s="39" t="s">
        <v>83</v>
      </c>
      <c r="D22" s="30">
        <f t="shared" si="9"/>
        <v>50</v>
      </c>
      <c r="E22" s="30">
        <f t="shared" si="10"/>
        <v>28</v>
      </c>
      <c r="F22" s="31">
        <f>SUM(N22,R22,V22,Z22,AD22,AH22)</f>
        <v>8</v>
      </c>
      <c r="G22" s="31">
        <f t="shared" si="11"/>
        <v>8</v>
      </c>
      <c r="H22" s="32">
        <v>8</v>
      </c>
      <c r="I22" s="32"/>
      <c r="J22" s="32"/>
      <c r="K22" s="32"/>
      <c r="L22" s="31">
        <f t="shared" si="12"/>
        <v>12</v>
      </c>
      <c r="M22" s="30">
        <f t="shared" si="13"/>
        <v>22</v>
      </c>
      <c r="N22" s="42"/>
      <c r="O22" s="42"/>
      <c r="P22" s="42"/>
      <c r="Q22" s="42"/>
      <c r="R22" s="42"/>
      <c r="S22" s="42"/>
      <c r="T22" s="42"/>
      <c r="U22" s="42"/>
      <c r="V22" s="42">
        <v>8</v>
      </c>
      <c r="W22" s="42">
        <v>8</v>
      </c>
      <c r="X22" s="42">
        <v>12</v>
      </c>
      <c r="Y22" s="42">
        <v>22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6"/>
      <c r="AM22" s="36"/>
      <c r="AN22" s="36">
        <v>2</v>
      </c>
      <c r="AO22" s="36"/>
      <c r="AP22" s="36"/>
      <c r="AQ22" s="36"/>
      <c r="AR22" s="33">
        <f t="shared" si="14"/>
        <v>1.1200000000000001</v>
      </c>
      <c r="AS22" s="33"/>
      <c r="AT22" s="33">
        <f>SUM(AL22:AQ22)</f>
        <v>2</v>
      </c>
      <c r="AU22" s="33"/>
    </row>
    <row r="23" spans="1:47" s="7" customFormat="1" ht="29.25" customHeight="1" x14ac:dyDescent="0.2">
      <c r="A23" s="55" t="s">
        <v>91</v>
      </c>
      <c r="B23" s="38" t="s">
        <v>77</v>
      </c>
      <c r="C23" s="39" t="s">
        <v>56</v>
      </c>
      <c r="D23" s="30">
        <f>SUM(E23,M23)</f>
        <v>25</v>
      </c>
      <c r="E23" s="30">
        <f>SUM(F23:G23,L23)</f>
        <v>17</v>
      </c>
      <c r="F23" s="31">
        <f>SUM(N23,R23,V23,Z23,AD23,AH23)</f>
        <v>0</v>
      </c>
      <c r="G23" s="31">
        <f t="shared" si="11"/>
        <v>9</v>
      </c>
      <c r="H23" s="32">
        <v>9</v>
      </c>
      <c r="I23" s="32"/>
      <c r="J23" s="32"/>
      <c r="K23" s="32"/>
      <c r="L23" s="31">
        <f t="shared" si="12"/>
        <v>8</v>
      </c>
      <c r="M23" s="30">
        <f t="shared" si="13"/>
        <v>8</v>
      </c>
      <c r="N23" s="42"/>
      <c r="O23" s="42">
        <v>9</v>
      </c>
      <c r="P23" s="42">
        <v>8</v>
      </c>
      <c r="Q23" s="42">
        <v>8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6">
        <v>1</v>
      </c>
      <c r="AM23" s="36"/>
      <c r="AN23" s="36"/>
      <c r="AO23" s="36"/>
      <c r="AP23" s="36"/>
      <c r="AQ23" s="36"/>
      <c r="AR23" s="33">
        <f t="shared" si="14"/>
        <v>0.68</v>
      </c>
      <c r="AS23" s="33"/>
      <c r="AT23" s="33"/>
      <c r="AU23" s="33"/>
    </row>
    <row r="24" spans="1:47" s="7" customFormat="1" ht="27" customHeight="1" x14ac:dyDescent="0.2">
      <c r="A24" s="55" t="s">
        <v>92</v>
      </c>
      <c r="B24" s="38" t="s">
        <v>85</v>
      </c>
      <c r="C24" s="39" t="s">
        <v>155</v>
      </c>
      <c r="D24" s="30">
        <f t="shared" si="9"/>
        <v>75</v>
      </c>
      <c r="E24" s="30">
        <f t="shared" si="10"/>
        <v>35</v>
      </c>
      <c r="F24" s="31">
        <f t="shared" ref="F24:F30" si="15">SUM(N24,R24,V24,Z24,AD24,AH24)</f>
        <v>9</v>
      </c>
      <c r="G24" s="31">
        <f t="shared" si="11"/>
        <v>9</v>
      </c>
      <c r="H24" s="32">
        <v>9</v>
      </c>
      <c r="I24" s="32"/>
      <c r="J24" s="32"/>
      <c r="K24" s="32"/>
      <c r="L24" s="31">
        <f t="shared" si="12"/>
        <v>17</v>
      </c>
      <c r="M24" s="30">
        <f t="shared" si="13"/>
        <v>40</v>
      </c>
      <c r="N24" s="42">
        <v>9</v>
      </c>
      <c r="O24" s="42">
        <v>9</v>
      </c>
      <c r="P24" s="42">
        <v>17</v>
      </c>
      <c r="Q24" s="42">
        <v>40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6">
        <v>3</v>
      </c>
      <c r="AM24" s="36"/>
      <c r="AN24" s="36"/>
      <c r="AO24" s="36"/>
      <c r="AP24" s="36"/>
      <c r="AQ24" s="36"/>
      <c r="AR24" s="33">
        <f t="shared" si="14"/>
        <v>1.4</v>
      </c>
      <c r="AS24" s="33"/>
      <c r="AT24" s="33"/>
      <c r="AU24" s="33"/>
    </row>
    <row r="25" spans="1:47" s="7" customFormat="1" ht="29.25" customHeight="1" x14ac:dyDescent="0.2">
      <c r="A25" s="55" t="s">
        <v>93</v>
      </c>
      <c r="B25" s="38" t="s">
        <v>78</v>
      </c>
      <c r="C25" s="39" t="s">
        <v>65</v>
      </c>
      <c r="D25" s="30">
        <f t="shared" si="9"/>
        <v>100</v>
      </c>
      <c r="E25" s="30">
        <f t="shared" si="10"/>
        <v>50</v>
      </c>
      <c r="F25" s="31">
        <f t="shared" si="15"/>
        <v>6</v>
      </c>
      <c r="G25" s="31">
        <f t="shared" si="11"/>
        <v>18</v>
      </c>
      <c r="H25" s="32"/>
      <c r="I25" s="32">
        <v>18</v>
      </c>
      <c r="J25" s="32"/>
      <c r="K25" s="32"/>
      <c r="L25" s="31">
        <f t="shared" si="12"/>
        <v>26</v>
      </c>
      <c r="M25" s="30">
        <f t="shared" si="13"/>
        <v>50</v>
      </c>
      <c r="N25" s="42">
        <v>3</v>
      </c>
      <c r="O25" s="42">
        <v>9</v>
      </c>
      <c r="P25" s="42">
        <v>13</v>
      </c>
      <c r="Q25" s="42">
        <v>25</v>
      </c>
      <c r="R25" s="42">
        <v>3</v>
      </c>
      <c r="S25" s="42">
        <v>9</v>
      </c>
      <c r="T25" s="42">
        <v>13</v>
      </c>
      <c r="U25" s="42">
        <v>25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36">
        <v>2</v>
      </c>
      <c r="AM25" s="36">
        <v>2</v>
      </c>
      <c r="AN25" s="36"/>
      <c r="AO25" s="36"/>
      <c r="AP25" s="36"/>
      <c r="AQ25" s="36"/>
      <c r="AR25" s="33">
        <f t="shared" si="14"/>
        <v>2</v>
      </c>
      <c r="AS25" s="33"/>
      <c r="AT25" s="33"/>
      <c r="AU25" s="33"/>
    </row>
    <row r="26" spans="1:47" s="7" customFormat="1" ht="31.5" customHeight="1" x14ac:dyDescent="0.2">
      <c r="A26" s="55" t="s">
        <v>114</v>
      </c>
      <c r="B26" s="38" t="s">
        <v>86</v>
      </c>
      <c r="C26" s="39" t="s">
        <v>80</v>
      </c>
      <c r="D26" s="30">
        <f t="shared" si="9"/>
        <v>100</v>
      </c>
      <c r="E26" s="30">
        <f t="shared" si="10"/>
        <v>52</v>
      </c>
      <c r="F26" s="31">
        <f t="shared" si="15"/>
        <v>9</v>
      </c>
      <c r="G26" s="31">
        <f t="shared" si="11"/>
        <v>18</v>
      </c>
      <c r="H26" s="32">
        <v>18</v>
      </c>
      <c r="I26" s="32"/>
      <c r="J26" s="32"/>
      <c r="K26" s="32"/>
      <c r="L26" s="31">
        <f t="shared" si="12"/>
        <v>25</v>
      </c>
      <c r="M26" s="30">
        <f t="shared" si="13"/>
        <v>48</v>
      </c>
      <c r="N26" s="42"/>
      <c r="O26" s="42"/>
      <c r="P26" s="42"/>
      <c r="Q26" s="42"/>
      <c r="R26" s="42"/>
      <c r="S26" s="42"/>
      <c r="T26" s="42"/>
      <c r="U26" s="42"/>
      <c r="V26" s="42">
        <v>9</v>
      </c>
      <c r="W26" s="42">
        <v>18</v>
      </c>
      <c r="X26" s="42">
        <v>25</v>
      </c>
      <c r="Y26" s="42">
        <v>48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36"/>
      <c r="AM26" s="36"/>
      <c r="AN26" s="36">
        <v>2</v>
      </c>
      <c r="AO26" s="36"/>
      <c r="AP26" s="36"/>
      <c r="AQ26" s="36"/>
      <c r="AR26" s="33">
        <f t="shared" si="14"/>
        <v>2.08</v>
      </c>
      <c r="AS26" s="33"/>
      <c r="AT26" s="33"/>
      <c r="AU26" s="33"/>
    </row>
    <row r="27" spans="1:47" s="7" customFormat="1" ht="29.25" customHeight="1" x14ac:dyDescent="0.2">
      <c r="A27" s="55" t="s">
        <v>154</v>
      </c>
      <c r="B27" s="38" t="s">
        <v>79</v>
      </c>
      <c r="C27" s="39" t="s">
        <v>80</v>
      </c>
      <c r="D27" s="30">
        <f t="shared" si="9"/>
        <v>100</v>
      </c>
      <c r="E27" s="30">
        <f t="shared" si="10"/>
        <v>66</v>
      </c>
      <c r="F27" s="31">
        <f t="shared" si="15"/>
        <v>18</v>
      </c>
      <c r="G27" s="31">
        <f t="shared" si="11"/>
        <v>18</v>
      </c>
      <c r="H27" s="32">
        <v>18</v>
      </c>
      <c r="I27" s="32"/>
      <c r="J27" s="32"/>
      <c r="K27" s="32"/>
      <c r="L27" s="31">
        <f t="shared" si="12"/>
        <v>30</v>
      </c>
      <c r="M27" s="30">
        <f t="shared" si="13"/>
        <v>34</v>
      </c>
      <c r="N27" s="42"/>
      <c r="O27" s="42"/>
      <c r="P27" s="42"/>
      <c r="Q27" s="42"/>
      <c r="R27" s="42">
        <v>9</v>
      </c>
      <c r="S27" s="42">
        <v>9</v>
      </c>
      <c r="T27" s="42">
        <v>15</v>
      </c>
      <c r="U27" s="42">
        <v>17</v>
      </c>
      <c r="V27" s="42">
        <v>9</v>
      </c>
      <c r="W27" s="42">
        <v>9</v>
      </c>
      <c r="X27" s="42">
        <v>15</v>
      </c>
      <c r="Y27" s="42">
        <v>17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36"/>
      <c r="AM27" s="36">
        <v>2</v>
      </c>
      <c r="AN27" s="36">
        <v>2</v>
      </c>
      <c r="AO27" s="36"/>
      <c r="AP27" s="36"/>
      <c r="AQ27" s="36"/>
      <c r="AR27" s="33">
        <f t="shared" si="14"/>
        <v>2.64</v>
      </c>
      <c r="AS27" s="33"/>
      <c r="AT27" s="33"/>
      <c r="AU27" s="33"/>
    </row>
    <row r="28" spans="1:47" s="7" customFormat="1" ht="27.75" customHeight="1" x14ac:dyDescent="0.2">
      <c r="A28" s="55" t="s">
        <v>164</v>
      </c>
      <c r="B28" s="38" t="s">
        <v>87</v>
      </c>
      <c r="C28" s="39" t="s">
        <v>58</v>
      </c>
      <c r="D28" s="30">
        <f t="shared" si="9"/>
        <v>100</v>
      </c>
      <c r="E28" s="30">
        <f t="shared" si="10"/>
        <v>62</v>
      </c>
      <c r="F28" s="31">
        <f t="shared" si="15"/>
        <v>18</v>
      </c>
      <c r="G28" s="31">
        <f t="shared" si="11"/>
        <v>18</v>
      </c>
      <c r="H28" s="32"/>
      <c r="I28" s="32">
        <v>18</v>
      </c>
      <c r="J28" s="32"/>
      <c r="K28" s="32"/>
      <c r="L28" s="31">
        <f t="shared" si="12"/>
        <v>26</v>
      </c>
      <c r="M28" s="30">
        <f t="shared" si="13"/>
        <v>38</v>
      </c>
      <c r="N28" s="42">
        <v>9</v>
      </c>
      <c r="O28" s="42">
        <v>9</v>
      </c>
      <c r="P28" s="42">
        <v>13</v>
      </c>
      <c r="Q28" s="42">
        <v>19</v>
      </c>
      <c r="R28" s="42">
        <v>9</v>
      </c>
      <c r="S28" s="42">
        <v>9</v>
      </c>
      <c r="T28" s="42">
        <v>13</v>
      </c>
      <c r="U28" s="42">
        <v>19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36">
        <v>2</v>
      </c>
      <c r="AM28" s="36">
        <v>2</v>
      </c>
      <c r="AN28" s="36"/>
      <c r="AO28" s="36"/>
      <c r="AP28" s="36"/>
      <c r="AQ28" s="36"/>
      <c r="AR28" s="33">
        <f t="shared" si="14"/>
        <v>2.48</v>
      </c>
      <c r="AS28" s="33"/>
      <c r="AT28" s="33"/>
      <c r="AU28" s="33"/>
    </row>
    <row r="29" spans="1:47" s="7" customFormat="1" ht="27.75" customHeight="1" x14ac:dyDescent="0.2">
      <c r="A29" s="55" t="s">
        <v>165</v>
      </c>
      <c r="B29" s="45" t="s">
        <v>82</v>
      </c>
      <c r="C29" s="40" t="s">
        <v>83</v>
      </c>
      <c r="D29" s="30">
        <f t="shared" si="9"/>
        <v>25</v>
      </c>
      <c r="E29" s="30">
        <f t="shared" si="10"/>
        <v>17</v>
      </c>
      <c r="F29" s="31">
        <f t="shared" si="15"/>
        <v>9</v>
      </c>
      <c r="G29" s="31">
        <f t="shared" si="11"/>
        <v>0</v>
      </c>
      <c r="H29" s="32"/>
      <c r="I29" s="32"/>
      <c r="J29" s="32"/>
      <c r="K29" s="32"/>
      <c r="L29" s="31">
        <f t="shared" si="12"/>
        <v>8</v>
      </c>
      <c r="M29" s="30">
        <f t="shared" si="13"/>
        <v>8</v>
      </c>
      <c r="N29" s="43"/>
      <c r="O29" s="43"/>
      <c r="P29" s="43"/>
      <c r="Q29" s="43"/>
      <c r="R29" s="43"/>
      <c r="S29" s="43"/>
      <c r="T29" s="43"/>
      <c r="U29" s="43"/>
      <c r="V29" s="43">
        <v>9</v>
      </c>
      <c r="W29" s="43"/>
      <c r="X29" s="43">
        <v>8</v>
      </c>
      <c r="Y29" s="43">
        <v>8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6"/>
      <c r="AM29" s="36"/>
      <c r="AN29" s="36">
        <v>1</v>
      </c>
      <c r="AO29" s="36"/>
      <c r="AP29" s="36"/>
      <c r="AQ29" s="36"/>
      <c r="AR29" s="33">
        <f t="shared" si="14"/>
        <v>0.68</v>
      </c>
      <c r="AS29" s="33"/>
      <c r="AT29" s="33"/>
      <c r="AU29" s="33"/>
    </row>
    <row r="30" spans="1:47" s="7" customFormat="1" ht="29.25" customHeight="1" x14ac:dyDescent="0.2">
      <c r="A30" s="55" t="s">
        <v>166</v>
      </c>
      <c r="B30" s="45" t="s">
        <v>139</v>
      </c>
      <c r="C30" s="40" t="s">
        <v>56</v>
      </c>
      <c r="D30" s="30">
        <f>SUM(E30,M30)</f>
        <v>75</v>
      </c>
      <c r="E30" s="30">
        <f>SUM(F30:G30,L30)</f>
        <v>36</v>
      </c>
      <c r="F30" s="31">
        <f t="shared" si="15"/>
        <v>9</v>
      </c>
      <c r="G30" s="31">
        <f t="shared" si="11"/>
        <v>9</v>
      </c>
      <c r="H30" s="32">
        <v>9</v>
      </c>
      <c r="I30" s="32"/>
      <c r="J30" s="32"/>
      <c r="K30" s="32"/>
      <c r="L30" s="31">
        <f t="shared" si="12"/>
        <v>18</v>
      </c>
      <c r="M30" s="30">
        <f t="shared" si="13"/>
        <v>39</v>
      </c>
      <c r="N30" s="43">
        <v>9</v>
      </c>
      <c r="O30" s="43">
        <v>9</v>
      </c>
      <c r="P30" s="43">
        <v>18</v>
      </c>
      <c r="Q30" s="43">
        <v>39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36">
        <v>3</v>
      </c>
      <c r="AM30" s="36"/>
      <c r="AN30" s="36"/>
      <c r="AO30" s="36"/>
      <c r="AP30" s="36"/>
      <c r="AQ30" s="36"/>
      <c r="AR30" s="33">
        <f t="shared" si="14"/>
        <v>1.44</v>
      </c>
      <c r="AS30" s="33"/>
      <c r="AT30" s="33"/>
      <c r="AU30" s="33"/>
    </row>
    <row r="31" spans="1:47" s="23" customFormat="1" ht="45.75" x14ac:dyDescent="0.2">
      <c r="A31" s="85" t="s">
        <v>19</v>
      </c>
      <c r="B31" s="22" t="s">
        <v>30</v>
      </c>
      <c r="C31" s="85"/>
      <c r="D31" s="29">
        <f t="shared" ref="D31:AU31" si="16">SUM(D32:D50)</f>
        <v>1961</v>
      </c>
      <c r="E31" s="29">
        <f t="shared" si="16"/>
        <v>1027</v>
      </c>
      <c r="F31" s="34">
        <f t="shared" si="16"/>
        <v>160</v>
      </c>
      <c r="G31" s="34">
        <f t="shared" si="16"/>
        <v>407</v>
      </c>
      <c r="H31" s="34">
        <f t="shared" si="16"/>
        <v>215</v>
      </c>
      <c r="I31" s="34">
        <f t="shared" si="16"/>
        <v>148</v>
      </c>
      <c r="J31" s="34">
        <f t="shared" si="16"/>
        <v>36</v>
      </c>
      <c r="K31" s="34">
        <f t="shared" si="16"/>
        <v>0</v>
      </c>
      <c r="L31" s="34">
        <f t="shared" si="16"/>
        <v>460</v>
      </c>
      <c r="M31" s="29">
        <f t="shared" si="16"/>
        <v>934</v>
      </c>
      <c r="N31" s="34">
        <f t="shared" si="16"/>
        <v>9</v>
      </c>
      <c r="O31" s="34">
        <f t="shared" si="16"/>
        <v>9</v>
      </c>
      <c r="P31" s="34">
        <f t="shared" si="16"/>
        <v>18</v>
      </c>
      <c r="Q31" s="34">
        <f t="shared" si="16"/>
        <v>14</v>
      </c>
      <c r="R31" s="34">
        <f t="shared" si="16"/>
        <v>34</v>
      </c>
      <c r="S31" s="34">
        <f t="shared" si="16"/>
        <v>43</v>
      </c>
      <c r="T31" s="34">
        <f t="shared" si="16"/>
        <v>49</v>
      </c>
      <c r="U31" s="34">
        <f t="shared" si="16"/>
        <v>74</v>
      </c>
      <c r="V31" s="34">
        <f t="shared" si="16"/>
        <v>58</v>
      </c>
      <c r="W31" s="34">
        <f t="shared" si="16"/>
        <v>85</v>
      </c>
      <c r="X31" s="34">
        <f t="shared" si="16"/>
        <v>110</v>
      </c>
      <c r="Y31" s="34">
        <f t="shared" si="16"/>
        <v>222</v>
      </c>
      <c r="Z31" s="34">
        <f t="shared" si="16"/>
        <v>33</v>
      </c>
      <c r="AA31" s="34">
        <f t="shared" si="16"/>
        <v>95</v>
      </c>
      <c r="AB31" s="34">
        <f t="shared" si="16"/>
        <v>128</v>
      </c>
      <c r="AC31" s="34">
        <f t="shared" si="16"/>
        <v>254</v>
      </c>
      <c r="AD31" s="34">
        <f t="shared" si="16"/>
        <v>17</v>
      </c>
      <c r="AE31" s="34">
        <f t="shared" si="16"/>
        <v>87</v>
      </c>
      <c r="AF31" s="34">
        <f t="shared" si="16"/>
        <v>74</v>
      </c>
      <c r="AG31" s="34">
        <f t="shared" si="16"/>
        <v>150</v>
      </c>
      <c r="AH31" s="34">
        <f t="shared" si="16"/>
        <v>9</v>
      </c>
      <c r="AI31" s="34">
        <f t="shared" si="16"/>
        <v>88</v>
      </c>
      <c r="AJ31" s="34">
        <f t="shared" si="16"/>
        <v>81</v>
      </c>
      <c r="AK31" s="34">
        <f t="shared" si="16"/>
        <v>220</v>
      </c>
      <c r="AL31" s="34">
        <f t="shared" si="16"/>
        <v>2</v>
      </c>
      <c r="AM31" s="34">
        <f t="shared" si="16"/>
        <v>8</v>
      </c>
      <c r="AN31" s="34">
        <f t="shared" si="16"/>
        <v>19</v>
      </c>
      <c r="AO31" s="34">
        <f t="shared" si="16"/>
        <v>19</v>
      </c>
      <c r="AP31" s="34">
        <f t="shared" si="16"/>
        <v>12</v>
      </c>
      <c r="AQ31" s="34">
        <f>SUM(AQ32:AQ50)</f>
        <v>15</v>
      </c>
      <c r="AR31" s="34">
        <f t="shared" si="16"/>
        <v>41.08</v>
      </c>
      <c r="AS31" s="34">
        <f t="shared" si="16"/>
        <v>71</v>
      </c>
      <c r="AT31" s="34">
        <f t="shared" si="16"/>
        <v>4</v>
      </c>
      <c r="AU31" s="34">
        <f t="shared" si="16"/>
        <v>11</v>
      </c>
    </row>
    <row r="32" spans="1:47" s="7" customFormat="1" ht="35.25" customHeight="1" x14ac:dyDescent="0.2">
      <c r="A32" s="55" t="s">
        <v>167</v>
      </c>
      <c r="B32" s="38" t="s">
        <v>138</v>
      </c>
      <c r="C32" s="39" t="s">
        <v>60</v>
      </c>
      <c r="D32" s="30">
        <f t="shared" ref="D32:D50" si="17">SUM(E32,M32)</f>
        <v>75</v>
      </c>
      <c r="E32" s="30">
        <f t="shared" ref="E32:E50" si="18">SUM(F32:G32,L32)</f>
        <v>45</v>
      </c>
      <c r="F32" s="31">
        <f t="shared" ref="F32:F42" si="19">SUM(N32,R32,V32,Z32,AD32,AH32)</f>
        <v>9</v>
      </c>
      <c r="G32" s="31">
        <f t="shared" ref="G32:G50" si="20">SUM(O32,S32,W32,AA32,AE32,AI32)</f>
        <v>18</v>
      </c>
      <c r="H32" s="32">
        <v>18</v>
      </c>
      <c r="I32" s="32"/>
      <c r="J32" s="32"/>
      <c r="K32" s="32"/>
      <c r="L32" s="31">
        <f t="shared" ref="L32:L82" si="21">SUM(P32,T32,X32,AB32,AF32,AJ32)</f>
        <v>18</v>
      </c>
      <c r="M32" s="30">
        <f t="shared" ref="M32:M50" si="22">SUM(Q32,U32,Y32,AC32,AG32,AK32)</f>
        <v>30</v>
      </c>
      <c r="N32" s="42"/>
      <c r="O32" s="42"/>
      <c r="P32" s="42"/>
      <c r="Q32" s="42"/>
      <c r="R32" s="42">
        <v>9</v>
      </c>
      <c r="S32" s="42">
        <v>18</v>
      </c>
      <c r="T32" s="42">
        <v>18</v>
      </c>
      <c r="U32" s="42">
        <v>30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36"/>
      <c r="AM32" s="36">
        <v>3</v>
      </c>
      <c r="AN32" s="36"/>
      <c r="AO32" s="36"/>
      <c r="AP32" s="36"/>
      <c r="AQ32" s="36"/>
      <c r="AR32" s="33">
        <f t="shared" ref="AR32:AR50" si="23">E32/25</f>
        <v>1.8</v>
      </c>
      <c r="AS32" s="33">
        <f t="shared" ref="AS32:AS50" si="24">SUM(AL32:AQ32)</f>
        <v>3</v>
      </c>
      <c r="AT32" s="33"/>
      <c r="AU32" s="33"/>
    </row>
    <row r="33" spans="1:47" s="7" customFormat="1" ht="35.25" customHeight="1" x14ac:dyDescent="0.2">
      <c r="A33" s="55">
        <v>24</v>
      </c>
      <c r="B33" s="69" t="s">
        <v>163</v>
      </c>
      <c r="C33" s="39" t="s">
        <v>112</v>
      </c>
      <c r="D33" s="30">
        <f t="shared" si="17"/>
        <v>116</v>
      </c>
      <c r="E33" s="30">
        <f t="shared" si="18"/>
        <v>56</v>
      </c>
      <c r="F33" s="31">
        <f>SUM(AD33,AH33)</f>
        <v>0</v>
      </c>
      <c r="G33" s="31">
        <f>SUM(O33,S33,W33,AA33,AE33,AI33)</f>
        <v>36</v>
      </c>
      <c r="H33" s="32">
        <v>36</v>
      </c>
      <c r="I33" s="32"/>
      <c r="J33" s="32"/>
      <c r="K33" s="32"/>
      <c r="L33" s="31">
        <f>SUM(AF33,AJ33)</f>
        <v>20</v>
      </c>
      <c r="M33" s="30">
        <f>SUM(AG33,AK33)</f>
        <v>60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>
        <v>18</v>
      </c>
      <c r="AF33" s="42">
        <v>10</v>
      </c>
      <c r="AG33" s="42">
        <v>30</v>
      </c>
      <c r="AH33" s="42"/>
      <c r="AI33" s="42">
        <v>18</v>
      </c>
      <c r="AJ33" s="42">
        <v>10</v>
      </c>
      <c r="AK33" s="42">
        <v>30</v>
      </c>
      <c r="AL33" s="36"/>
      <c r="AM33" s="36"/>
      <c r="AN33" s="36"/>
      <c r="AO33" s="36"/>
      <c r="AP33" s="36">
        <v>2</v>
      </c>
      <c r="AQ33" s="36">
        <v>2</v>
      </c>
      <c r="AR33" s="33">
        <f t="shared" si="23"/>
        <v>2.2400000000000002</v>
      </c>
      <c r="AS33" s="33"/>
      <c r="AT33" s="33"/>
      <c r="AU33" s="33"/>
    </row>
    <row r="34" spans="1:47" s="7" customFormat="1" x14ac:dyDescent="0.2">
      <c r="A34" s="55" t="s">
        <v>168</v>
      </c>
      <c r="B34" s="38" t="s">
        <v>94</v>
      </c>
      <c r="C34" s="39" t="s">
        <v>80</v>
      </c>
      <c r="D34" s="30">
        <f t="shared" si="17"/>
        <v>125</v>
      </c>
      <c r="E34" s="30">
        <f t="shared" si="18"/>
        <v>55</v>
      </c>
      <c r="F34" s="31">
        <f t="shared" si="19"/>
        <v>16</v>
      </c>
      <c r="G34" s="31">
        <f t="shared" si="20"/>
        <v>16</v>
      </c>
      <c r="H34" s="32"/>
      <c r="I34" s="32">
        <v>16</v>
      </c>
      <c r="J34" s="32"/>
      <c r="K34" s="32"/>
      <c r="L34" s="31">
        <f t="shared" si="21"/>
        <v>23</v>
      </c>
      <c r="M34" s="30">
        <f t="shared" si="22"/>
        <v>70</v>
      </c>
      <c r="N34" s="42"/>
      <c r="O34" s="42"/>
      <c r="P34" s="42"/>
      <c r="Q34" s="42"/>
      <c r="R34" s="42">
        <v>8</v>
      </c>
      <c r="S34" s="42">
        <v>8</v>
      </c>
      <c r="T34" s="42">
        <v>9</v>
      </c>
      <c r="U34" s="42">
        <v>25</v>
      </c>
      <c r="V34" s="42">
        <v>8</v>
      </c>
      <c r="W34" s="42">
        <v>8</v>
      </c>
      <c r="X34" s="42">
        <v>14</v>
      </c>
      <c r="Y34" s="42">
        <v>45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6"/>
      <c r="AM34" s="36">
        <v>2</v>
      </c>
      <c r="AN34" s="36">
        <v>3</v>
      </c>
      <c r="AO34" s="36"/>
      <c r="AP34" s="36"/>
      <c r="AQ34" s="36"/>
      <c r="AR34" s="33">
        <f t="shared" si="23"/>
        <v>2.2000000000000002</v>
      </c>
      <c r="AS34" s="33">
        <f t="shared" si="24"/>
        <v>5</v>
      </c>
      <c r="AT34" s="33"/>
      <c r="AU34" s="33"/>
    </row>
    <row r="35" spans="1:47" s="7" customFormat="1" x14ac:dyDescent="0.2">
      <c r="A35" s="55" t="s">
        <v>169</v>
      </c>
      <c r="B35" s="38" t="s">
        <v>95</v>
      </c>
      <c r="C35" s="39" t="s">
        <v>65</v>
      </c>
      <c r="D35" s="30">
        <f t="shared" si="17"/>
        <v>100</v>
      </c>
      <c r="E35" s="30">
        <f t="shared" si="18"/>
        <v>72</v>
      </c>
      <c r="F35" s="31">
        <f t="shared" si="19"/>
        <v>18</v>
      </c>
      <c r="G35" s="31">
        <f t="shared" si="20"/>
        <v>18</v>
      </c>
      <c r="H35" s="32">
        <v>18</v>
      </c>
      <c r="I35" s="32"/>
      <c r="J35" s="32"/>
      <c r="K35" s="32"/>
      <c r="L35" s="31">
        <f t="shared" si="21"/>
        <v>36</v>
      </c>
      <c r="M35" s="30">
        <f t="shared" si="22"/>
        <v>28</v>
      </c>
      <c r="N35" s="42">
        <v>9</v>
      </c>
      <c r="O35" s="42">
        <v>9</v>
      </c>
      <c r="P35" s="42">
        <v>18</v>
      </c>
      <c r="Q35" s="42">
        <v>14</v>
      </c>
      <c r="R35" s="42">
        <v>9</v>
      </c>
      <c r="S35" s="42">
        <v>9</v>
      </c>
      <c r="T35" s="42">
        <v>18</v>
      </c>
      <c r="U35" s="42">
        <v>14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6">
        <v>2</v>
      </c>
      <c r="AM35" s="36">
        <v>2</v>
      </c>
      <c r="AN35" s="36"/>
      <c r="AO35" s="36"/>
      <c r="AP35" s="36"/>
      <c r="AQ35" s="36"/>
      <c r="AR35" s="33">
        <f t="shared" si="23"/>
        <v>2.88</v>
      </c>
      <c r="AS35" s="33">
        <f t="shared" si="24"/>
        <v>4</v>
      </c>
      <c r="AT35" s="33"/>
      <c r="AU35" s="33"/>
    </row>
    <row r="36" spans="1:47" s="7" customFormat="1" ht="27.75" customHeight="1" x14ac:dyDescent="0.2">
      <c r="A36" s="55" t="s">
        <v>170</v>
      </c>
      <c r="B36" s="38" t="s">
        <v>96</v>
      </c>
      <c r="C36" s="39" t="s">
        <v>97</v>
      </c>
      <c r="D36" s="30">
        <f t="shared" si="17"/>
        <v>225</v>
      </c>
      <c r="E36" s="30">
        <f t="shared" si="18"/>
        <v>113</v>
      </c>
      <c r="F36" s="31">
        <f t="shared" si="19"/>
        <v>17</v>
      </c>
      <c r="G36" s="31">
        <f t="shared" si="20"/>
        <v>44</v>
      </c>
      <c r="H36" s="32"/>
      <c r="I36" s="32">
        <v>44</v>
      </c>
      <c r="J36" s="32"/>
      <c r="K36" s="32"/>
      <c r="L36" s="31">
        <f t="shared" si="21"/>
        <v>52</v>
      </c>
      <c r="M36" s="30">
        <f t="shared" si="22"/>
        <v>112</v>
      </c>
      <c r="N36" s="42"/>
      <c r="O36" s="42"/>
      <c r="P36" s="42"/>
      <c r="Q36" s="42"/>
      <c r="R36" s="42">
        <v>8</v>
      </c>
      <c r="S36" s="42">
        <v>8</v>
      </c>
      <c r="T36" s="42">
        <v>4</v>
      </c>
      <c r="U36" s="42">
        <v>5</v>
      </c>
      <c r="V36" s="42">
        <v>9</v>
      </c>
      <c r="W36" s="42">
        <v>18</v>
      </c>
      <c r="X36" s="42">
        <v>23</v>
      </c>
      <c r="Y36" s="42">
        <v>50</v>
      </c>
      <c r="Z36" s="42"/>
      <c r="AA36" s="42">
        <v>18</v>
      </c>
      <c r="AB36" s="42">
        <v>25</v>
      </c>
      <c r="AC36" s="42">
        <v>57</v>
      </c>
      <c r="AD36" s="42"/>
      <c r="AE36" s="42"/>
      <c r="AF36" s="42"/>
      <c r="AG36" s="42"/>
      <c r="AH36" s="42"/>
      <c r="AI36" s="42"/>
      <c r="AJ36" s="42"/>
      <c r="AK36" s="42"/>
      <c r="AL36" s="36"/>
      <c r="AM36" s="36">
        <v>1</v>
      </c>
      <c r="AN36" s="36">
        <v>4</v>
      </c>
      <c r="AO36" s="36">
        <v>4</v>
      </c>
      <c r="AP36" s="36"/>
      <c r="AQ36" s="36"/>
      <c r="AR36" s="33">
        <f t="shared" si="23"/>
        <v>4.5199999999999996</v>
      </c>
      <c r="AS36" s="33">
        <f t="shared" si="24"/>
        <v>9</v>
      </c>
      <c r="AT36" s="33"/>
      <c r="AU36" s="33"/>
    </row>
    <row r="37" spans="1:47" s="7" customFormat="1" ht="31.5" customHeight="1" x14ac:dyDescent="0.2">
      <c r="A37" s="55" t="s">
        <v>171</v>
      </c>
      <c r="B37" s="75" t="s">
        <v>98</v>
      </c>
      <c r="C37" s="39" t="s">
        <v>97</v>
      </c>
      <c r="D37" s="30">
        <f t="shared" si="17"/>
        <v>100</v>
      </c>
      <c r="E37" s="30">
        <f t="shared" si="18"/>
        <v>61</v>
      </c>
      <c r="F37" s="31">
        <f t="shared" si="19"/>
        <v>8</v>
      </c>
      <c r="G37" s="31">
        <f t="shared" si="20"/>
        <v>26</v>
      </c>
      <c r="H37" s="32">
        <v>26</v>
      </c>
      <c r="I37" s="32"/>
      <c r="J37" s="32"/>
      <c r="K37" s="32"/>
      <c r="L37" s="31">
        <f t="shared" si="21"/>
        <v>27</v>
      </c>
      <c r="M37" s="30">
        <f t="shared" si="22"/>
        <v>39</v>
      </c>
      <c r="N37" s="42"/>
      <c r="O37" s="42"/>
      <c r="P37" s="42"/>
      <c r="Q37" s="42"/>
      <c r="R37" s="42"/>
      <c r="S37" s="42"/>
      <c r="T37" s="42"/>
      <c r="U37" s="42"/>
      <c r="V37" s="42">
        <v>8</v>
      </c>
      <c r="W37" s="42">
        <v>8</v>
      </c>
      <c r="X37" s="42">
        <v>12</v>
      </c>
      <c r="Y37" s="42">
        <v>22</v>
      </c>
      <c r="Z37" s="42"/>
      <c r="AA37" s="42">
        <v>18</v>
      </c>
      <c r="AB37" s="42">
        <v>15</v>
      </c>
      <c r="AC37" s="42">
        <v>17</v>
      </c>
      <c r="AD37" s="42"/>
      <c r="AE37" s="42"/>
      <c r="AF37" s="42"/>
      <c r="AG37" s="42"/>
      <c r="AH37" s="42"/>
      <c r="AI37" s="42"/>
      <c r="AJ37" s="42"/>
      <c r="AK37" s="42"/>
      <c r="AL37" s="36"/>
      <c r="AM37" s="36"/>
      <c r="AN37" s="36">
        <v>2</v>
      </c>
      <c r="AO37" s="36">
        <v>2</v>
      </c>
      <c r="AP37" s="36"/>
      <c r="AQ37" s="36"/>
      <c r="AR37" s="33">
        <f t="shared" si="23"/>
        <v>2.44</v>
      </c>
      <c r="AS37" s="33">
        <f t="shared" si="24"/>
        <v>4</v>
      </c>
      <c r="AT37" s="33"/>
      <c r="AU37" s="33"/>
    </row>
    <row r="38" spans="1:47" s="7" customFormat="1" ht="31.5" customHeight="1" x14ac:dyDescent="0.2">
      <c r="A38" s="55" t="s">
        <v>172</v>
      </c>
      <c r="B38" s="38" t="s">
        <v>99</v>
      </c>
      <c r="C38" s="39" t="s">
        <v>81</v>
      </c>
      <c r="D38" s="30">
        <f t="shared" si="17"/>
        <v>100</v>
      </c>
      <c r="E38" s="30">
        <f t="shared" si="18"/>
        <v>56</v>
      </c>
      <c r="F38" s="31">
        <f t="shared" si="19"/>
        <v>16</v>
      </c>
      <c r="G38" s="31">
        <f t="shared" si="20"/>
        <v>16</v>
      </c>
      <c r="H38" s="32">
        <v>16</v>
      </c>
      <c r="I38" s="32"/>
      <c r="J38" s="32"/>
      <c r="K38" s="32"/>
      <c r="L38" s="31">
        <f t="shared" si="21"/>
        <v>24</v>
      </c>
      <c r="M38" s="30">
        <f t="shared" si="22"/>
        <v>44</v>
      </c>
      <c r="N38" s="42"/>
      <c r="O38" s="42"/>
      <c r="P38" s="42"/>
      <c r="Q38" s="42"/>
      <c r="R38" s="42"/>
      <c r="S38" s="42"/>
      <c r="T38" s="42"/>
      <c r="U38" s="42"/>
      <c r="V38" s="42">
        <v>8</v>
      </c>
      <c r="W38" s="42">
        <v>8</v>
      </c>
      <c r="X38" s="42">
        <v>12</v>
      </c>
      <c r="Y38" s="42">
        <v>22</v>
      </c>
      <c r="Z38" s="42">
        <v>8</v>
      </c>
      <c r="AA38" s="42">
        <v>8</v>
      </c>
      <c r="AB38" s="42">
        <v>12</v>
      </c>
      <c r="AC38" s="42">
        <v>22</v>
      </c>
      <c r="AD38" s="42"/>
      <c r="AE38" s="42"/>
      <c r="AF38" s="42"/>
      <c r="AG38" s="42"/>
      <c r="AH38" s="42"/>
      <c r="AI38" s="42"/>
      <c r="AJ38" s="42"/>
      <c r="AK38" s="42"/>
      <c r="AL38" s="36"/>
      <c r="AM38" s="36"/>
      <c r="AN38" s="36">
        <v>2</v>
      </c>
      <c r="AO38" s="36">
        <v>2</v>
      </c>
      <c r="AP38" s="36"/>
      <c r="AQ38" s="36"/>
      <c r="AR38" s="33">
        <f t="shared" si="23"/>
        <v>2.2400000000000002</v>
      </c>
      <c r="AS38" s="33">
        <f t="shared" si="24"/>
        <v>4</v>
      </c>
      <c r="AT38" s="33"/>
      <c r="AU38" s="33"/>
    </row>
    <row r="39" spans="1:47" s="7" customFormat="1" ht="25.5" customHeight="1" x14ac:dyDescent="0.2">
      <c r="A39" s="55" t="s">
        <v>174</v>
      </c>
      <c r="B39" s="38" t="s">
        <v>100</v>
      </c>
      <c r="C39" s="39" t="s">
        <v>97</v>
      </c>
      <c r="D39" s="30">
        <f t="shared" si="17"/>
        <v>125</v>
      </c>
      <c r="E39" s="30">
        <f t="shared" si="18"/>
        <v>64</v>
      </c>
      <c r="F39" s="31">
        <f t="shared" si="19"/>
        <v>16</v>
      </c>
      <c r="G39" s="31">
        <f t="shared" si="20"/>
        <v>16</v>
      </c>
      <c r="H39" s="32">
        <v>16</v>
      </c>
      <c r="I39" s="32"/>
      <c r="J39" s="32"/>
      <c r="K39" s="32"/>
      <c r="L39" s="31">
        <f t="shared" si="21"/>
        <v>32</v>
      </c>
      <c r="M39" s="30">
        <f t="shared" si="22"/>
        <v>61</v>
      </c>
      <c r="N39" s="42"/>
      <c r="O39" s="42"/>
      <c r="P39" s="42"/>
      <c r="Q39" s="42"/>
      <c r="R39" s="42"/>
      <c r="S39" s="42"/>
      <c r="T39" s="42"/>
      <c r="U39" s="42"/>
      <c r="V39" s="42">
        <v>8</v>
      </c>
      <c r="W39" s="42">
        <v>8</v>
      </c>
      <c r="X39" s="42">
        <v>12</v>
      </c>
      <c r="Y39" s="42">
        <v>22</v>
      </c>
      <c r="Z39" s="42">
        <v>8</v>
      </c>
      <c r="AA39" s="42">
        <v>8</v>
      </c>
      <c r="AB39" s="42">
        <v>20</v>
      </c>
      <c r="AC39" s="42">
        <v>39</v>
      </c>
      <c r="AD39" s="42"/>
      <c r="AE39" s="42"/>
      <c r="AF39" s="42"/>
      <c r="AG39" s="42"/>
      <c r="AH39" s="42"/>
      <c r="AI39" s="42"/>
      <c r="AJ39" s="42"/>
      <c r="AK39" s="42"/>
      <c r="AL39" s="36"/>
      <c r="AM39" s="36"/>
      <c r="AN39" s="36">
        <v>2</v>
      </c>
      <c r="AO39" s="36">
        <v>3</v>
      </c>
      <c r="AP39" s="36"/>
      <c r="AQ39" s="36"/>
      <c r="AR39" s="33">
        <f t="shared" si="23"/>
        <v>2.56</v>
      </c>
      <c r="AS39" s="33">
        <f t="shared" si="24"/>
        <v>5</v>
      </c>
      <c r="AT39" s="33"/>
      <c r="AU39" s="33"/>
    </row>
    <row r="40" spans="1:47" s="7" customFormat="1" ht="49.5" x14ac:dyDescent="0.2">
      <c r="A40" s="55" t="s">
        <v>173</v>
      </c>
      <c r="B40" s="38" t="s">
        <v>101</v>
      </c>
      <c r="C40" s="39" t="s">
        <v>102</v>
      </c>
      <c r="D40" s="30">
        <f t="shared" si="17"/>
        <v>50</v>
      </c>
      <c r="E40" s="30">
        <f t="shared" si="18"/>
        <v>28</v>
      </c>
      <c r="F40" s="31">
        <f t="shared" si="19"/>
        <v>8</v>
      </c>
      <c r="G40" s="31">
        <f t="shared" si="20"/>
        <v>8</v>
      </c>
      <c r="H40" s="32">
        <v>8</v>
      </c>
      <c r="I40" s="32"/>
      <c r="J40" s="32"/>
      <c r="K40" s="32"/>
      <c r="L40" s="31">
        <f t="shared" si="21"/>
        <v>12</v>
      </c>
      <c r="M40" s="30">
        <f t="shared" si="22"/>
        <v>22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>
        <v>8</v>
      </c>
      <c r="AA40" s="42">
        <v>8</v>
      </c>
      <c r="AB40" s="42">
        <v>12</v>
      </c>
      <c r="AC40" s="42">
        <v>22</v>
      </c>
      <c r="AD40" s="42"/>
      <c r="AE40" s="42"/>
      <c r="AF40" s="42"/>
      <c r="AG40" s="42"/>
      <c r="AH40" s="42"/>
      <c r="AI40" s="42"/>
      <c r="AJ40" s="42"/>
      <c r="AK40" s="42"/>
      <c r="AL40" s="36"/>
      <c r="AM40" s="36"/>
      <c r="AN40" s="36"/>
      <c r="AO40" s="36">
        <v>2</v>
      </c>
      <c r="AP40" s="36"/>
      <c r="AQ40" s="36"/>
      <c r="AR40" s="33">
        <f t="shared" si="23"/>
        <v>1.1200000000000001</v>
      </c>
      <c r="AS40" s="33">
        <f t="shared" si="24"/>
        <v>2</v>
      </c>
      <c r="AT40" s="33"/>
      <c r="AU40" s="33"/>
    </row>
    <row r="41" spans="1:47" s="7" customFormat="1" ht="33" customHeight="1" x14ac:dyDescent="0.2">
      <c r="A41" s="55" t="s">
        <v>175</v>
      </c>
      <c r="B41" s="76" t="s">
        <v>103</v>
      </c>
      <c r="C41" s="39" t="s">
        <v>81</v>
      </c>
      <c r="D41" s="30">
        <f t="shared" si="17"/>
        <v>100</v>
      </c>
      <c r="E41" s="30">
        <f t="shared" si="18"/>
        <v>48</v>
      </c>
      <c r="F41" s="31">
        <f t="shared" si="19"/>
        <v>8</v>
      </c>
      <c r="G41" s="31">
        <f t="shared" si="20"/>
        <v>16</v>
      </c>
      <c r="H41" s="32"/>
      <c r="I41" s="32">
        <v>16</v>
      </c>
      <c r="J41" s="32"/>
      <c r="K41" s="32"/>
      <c r="L41" s="31">
        <f t="shared" si="21"/>
        <v>24</v>
      </c>
      <c r="M41" s="30">
        <f t="shared" si="22"/>
        <v>52</v>
      </c>
      <c r="N41" s="42"/>
      <c r="O41" s="42"/>
      <c r="P41" s="42"/>
      <c r="Q41" s="42"/>
      <c r="R41" s="42"/>
      <c r="S41" s="42"/>
      <c r="T41" s="42"/>
      <c r="U41" s="42"/>
      <c r="V41" s="42">
        <v>8</v>
      </c>
      <c r="W41" s="42">
        <v>8</v>
      </c>
      <c r="X41" s="42">
        <v>12</v>
      </c>
      <c r="Y41" s="42">
        <v>22</v>
      </c>
      <c r="Z41" s="42"/>
      <c r="AA41" s="42">
        <v>8</v>
      </c>
      <c r="AB41" s="42">
        <v>12</v>
      </c>
      <c r="AC41" s="42">
        <v>30</v>
      </c>
      <c r="AD41" s="42"/>
      <c r="AE41" s="42"/>
      <c r="AF41" s="42"/>
      <c r="AG41" s="42"/>
      <c r="AH41" s="42"/>
      <c r="AI41" s="42"/>
      <c r="AJ41" s="42"/>
      <c r="AK41" s="42"/>
      <c r="AL41" s="36"/>
      <c r="AM41" s="36"/>
      <c r="AN41" s="36">
        <v>2</v>
      </c>
      <c r="AO41" s="36">
        <v>2</v>
      </c>
      <c r="AP41" s="36"/>
      <c r="AQ41" s="36"/>
      <c r="AR41" s="33">
        <f t="shared" si="23"/>
        <v>1.92</v>
      </c>
      <c r="AS41" s="33">
        <f t="shared" si="24"/>
        <v>4</v>
      </c>
      <c r="AT41" s="33"/>
      <c r="AU41" s="33"/>
    </row>
    <row r="42" spans="1:47" s="7" customFormat="1" ht="29.25" customHeight="1" x14ac:dyDescent="0.2">
      <c r="A42" s="55" t="s">
        <v>176</v>
      </c>
      <c r="B42" s="38" t="s">
        <v>104</v>
      </c>
      <c r="C42" s="39" t="s">
        <v>97</v>
      </c>
      <c r="D42" s="30">
        <f t="shared" si="17"/>
        <v>125</v>
      </c>
      <c r="E42" s="30">
        <f t="shared" si="18"/>
        <v>66</v>
      </c>
      <c r="F42" s="31">
        <f t="shared" si="19"/>
        <v>18</v>
      </c>
      <c r="G42" s="31">
        <f t="shared" si="20"/>
        <v>18</v>
      </c>
      <c r="H42" s="32">
        <v>18</v>
      </c>
      <c r="I42" s="32"/>
      <c r="J42" s="32"/>
      <c r="K42" s="32"/>
      <c r="L42" s="31">
        <f t="shared" si="21"/>
        <v>30</v>
      </c>
      <c r="M42" s="30">
        <f t="shared" si="22"/>
        <v>59</v>
      </c>
      <c r="N42" s="42"/>
      <c r="O42" s="42"/>
      <c r="P42" s="42"/>
      <c r="Q42" s="42"/>
      <c r="R42" s="42"/>
      <c r="S42" s="42"/>
      <c r="T42" s="42"/>
      <c r="U42" s="42"/>
      <c r="V42" s="42">
        <v>9</v>
      </c>
      <c r="W42" s="42">
        <v>9</v>
      </c>
      <c r="X42" s="42">
        <v>10</v>
      </c>
      <c r="Y42" s="42">
        <v>22</v>
      </c>
      <c r="Z42" s="42">
        <v>9</v>
      </c>
      <c r="AA42" s="42">
        <v>9</v>
      </c>
      <c r="AB42" s="42">
        <v>20</v>
      </c>
      <c r="AC42" s="42">
        <v>37</v>
      </c>
      <c r="AD42" s="42"/>
      <c r="AE42" s="42"/>
      <c r="AF42" s="42"/>
      <c r="AG42" s="42"/>
      <c r="AH42" s="42"/>
      <c r="AI42" s="42"/>
      <c r="AJ42" s="42"/>
      <c r="AK42" s="42"/>
      <c r="AL42" s="36"/>
      <c r="AM42" s="36"/>
      <c r="AN42" s="36">
        <v>2</v>
      </c>
      <c r="AO42" s="36">
        <v>2</v>
      </c>
      <c r="AP42" s="36"/>
      <c r="AQ42" s="36"/>
      <c r="AR42" s="33">
        <f t="shared" si="23"/>
        <v>2.64</v>
      </c>
      <c r="AS42" s="33">
        <f t="shared" si="24"/>
        <v>4</v>
      </c>
      <c r="AT42" s="33"/>
      <c r="AU42" s="33"/>
    </row>
    <row r="43" spans="1:47" s="7" customFormat="1" ht="29.25" customHeight="1" x14ac:dyDescent="0.2">
      <c r="A43" s="55" t="s">
        <v>177</v>
      </c>
      <c r="B43" s="38" t="s">
        <v>105</v>
      </c>
      <c r="C43" s="39" t="s">
        <v>160</v>
      </c>
      <c r="D43" s="30">
        <f t="shared" si="17"/>
        <v>120</v>
      </c>
      <c r="E43" s="30">
        <f t="shared" si="18"/>
        <v>60</v>
      </c>
      <c r="F43" s="31">
        <f t="shared" ref="F43:F50" si="25">SUM(N43,R43,V43,Z43,AD43,AH43)</f>
        <v>0</v>
      </c>
      <c r="G43" s="31">
        <f t="shared" si="20"/>
        <v>36</v>
      </c>
      <c r="H43" s="32"/>
      <c r="I43" s="32">
        <v>36</v>
      </c>
      <c r="J43" s="32"/>
      <c r="K43" s="32"/>
      <c r="L43" s="31">
        <f t="shared" si="21"/>
        <v>24</v>
      </c>
      <c r="M43" s="30">
        <f t="shared" si="22"/>
        <v>60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>
        <v>18</v>
      </c>
      <c r="AB43" s="42">
        <v>12</v>
      </c>
      <c r="AC43" s="42">
        <v>30</v>
      </c>
      <c r="AD43" s="42"/>
      <c r="AE43" s="42">
        <v>18</v>
      </c>
      <c r="AF43" s="42">
        <v>12</v>
      </c>
      <c r="AG43" s="42">
        <v>30</v>
      </c>
      <c r="AH43" s="42"/>
      <c r="AI43" s="42"/>
      <c r="AJ43" s="42"/>
      <c r="AK43" s="42"/>
      <c r="AL43" s="36"/>
      <c r="AM43" s="36"/>
      <c r="AN43" s="36"/>
      <c r="AO43" s="36">
        <v>2</v>
      </c>
      <c r="AP43" s="36">
        <v>2</v>
      </c>
      <c r="AQ43" s="36"/>
      <c r="AR43" s="33">
        <f t="shared" si="23"/>
        <v>2.4</v>
      </c>
      <c r="AS43" s="33">
        <f t="shared" si="24"/>
        <v>4</v>
      </c>
      <c r="AT43" s="33"/>
      <c r="AU43" s="33"/>
    </row>
    <row r="44" spans="1:47" s="7" customFormat="1" ht="27.75" customHeight="1" x14ac:dyDescent="0.2">
      <c r="A44" s="55" t="s">
        <v>178</v>
      </c>
      <c r="B44" s="38" t="s">
        <v>106</v>
      </c>
      <c r="C44" s="39" t="s">
        <v>67</v>
      </c>
      <c r="D44" s="30">
        <f t="shared" si="17"/>
        <v>60</v>
      </c>
      <c r="E44" s="30">
        <f t="shared" si="18"/>
        <v>30</v>
      </c>
      <c r="F44" s="31">
        <v>9</v>
      </c>
      <c r="G44" s="31">
        <f t="shared" si="20"/>
        <v>9</v>
      </c>
      <c r="H44" s="32">
        <v>9</v>
      </c>
      <c r="I44" s="32"/>
      <c r="J44" s="32"/>
      <c r="K44" s="32"/>
      <c r="L44" s="31">
        <f t="shared" si="21"/>
        <v>12</v>
      </c>
      <c r="M44" s="30">
        <f t="shared" si="22"/>
        <v>30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>
        <v>9</v>
      </c>
      <c r="AE44" s="42">
        <v>9</v>
      </c>
      <c r="AF44" s="42">
        <v>12</v>
      </c>
      <c r="AG44" s="42">
        <v>30</v>
      </c>
      <c r="AH44" s="42"/>
      <c r="AI44" s="42"/>
      <c r="AJ44" s="42"/>
      <c r="AK44" s="42"/>
      <c r="AL44" s="36"/>
      <c r="AM44" s="36"/>
      <c r="AN44" s="36"/>
      <c r="AO44" s="36"/>
      <c r="AP44" s="36">
        <v>2</v>
      </c>
      <c r="AQ44" s="36"/>
      <c r="AR44" s="33">
        <f t="shared" si="23"/>
        <v>1.2</v>
      </c>
      <c r="AS44" s="33">
        <f t="shared" si="24"/>
        <v>2</v>
      </c>
      <c r="AT44" s="33">
        <f>SUM(AL44:AQ44)</f>
        <v>2</v>
      </c>
      <c r="AU44" s="33"/>
    </row>
    <row r="45" spans="1:47" s="7" customFormat="1" ht="31.5" customHeight="1" x14ac:dyDescent="0.2">
      <c r="A45" s="55" t="s">
        <v>179</v>
      </c>
      <c r="B45" s="38" t="s">
        <v>107</v>
      </c>
      <c r="C45" s="39" t="s">
        <v>108</v>
      </c>
      <c r="D45" s="30">
        <f t="shared" si="17"/>
        <v>50</v>
      </c>
      <c r="E45" s="30">
        <f t="shared" si="18"/>
        <v>37</v>
      </c>
      <c r="F45" s="31">
        <f t="shared" si="25"/>
        <v>9</v>
      </c>
      <c r="G45" s="31">
        <f t="shared" si="20"/>
        <v>18</v>
      </c>
      <c r="H45" s="32">
        <v>18</v>
      </c>
      <c r="I45" s="32"/>
      <c r="J45" s="32"/>
      <c r="K45" s="32"/>
      <c r="L45" s="31">
        <f t="shared" si="21"/>
        <v>10</v>
      </c>
      <c r="M45" s="30">
        <f t="shared" si="22"/>
        <v>13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v>9</v>
      </c>
      <c r="AI45" s="42">
        <v>18</v>
      </c>
      <c r="AJ45" s="42">
        <v>10</v>
      </c>
      <c r="AK45" s="42">
        <v>13</v>
      </c>
      <c r="AL45" s="36"/>
      <c r="AM45" s="36"/>
      <c r="AN45" s="36"/>
      <c r="AO45" s="36"/>
      <c r="AP45" s="36"/>
      <c r="AQ45" s="36">
        <v>2</v>
      </c>
      <c r="AR45" s="33">
        <f t="shared" si="23"/>
        <v>1.48</v>
      </c>
      <c r="AS45" s="33">
        <f t="shared" si="24"/>
        <v>2</v>
      </c>
      <c r="AT45" s="33"/>
      <c r="AU45" s="33"/>
    </row>
    <row r="46" spans="1:47" s="7" customFormat="1" ht="31.5" customHeight="1" x14ac:dyDescent="0.2">
      <c r="A46" s="55" t="s">
        <v>180</v>
      </c>
      <c r="B46" s="38" t="s">
        <v>109</v>
      </c>
      <c r="C46" s="39" t="s">
        <v>108</v>
      </c>
      <c r="D46" s="30">
        <f t="shared" si="17"/>
        <v>50</v>
      </c>
      <c r="E46" s="30">
        <f t="shared" si="18"/>
        <v>33</v>
      </c>
      <c r="F46" s="31">
        <f t="shared" si="25"/>
        <v>0</v>
      </c>
      <c r="G46" s="31">
        <f t="shared" si="20"/>
        <v>18</v>
      </c>
      <c r="H46" s="32"/>
      <c r="I46" s="32">
        <v>18</v>
      </c>
      <c r="J46" s="32"/>
      <c r="K46" s="32"/>
      <c r="L46" s="31">
        <f t="shared" si="21"/>
        <v>15</v>
      </c>
      <c r="M46" s="30">
        <f t="shared" si="22"/>
        <v>17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>
        <v>18</v>
      </c>
      <c r="AJ46" s="42">
        <v>15</v>
      </c>
      <c r="AK46" s="42">
        <v>17</v>
      </c>
      <c r="AL46" s="36"/>
      <c r="AM46" s="36"/>
      <c r="AN46" s="36"/>
      <c r="AO46" s="36"/>
      <c r="AP46" s="36"/>
      <c r="AQ46" s="36">
        <v>2</v>
      </c>
      <c r="AR46" s="33">
        <f t="shared" si="23"/>
        <v>1.32</v>
      </c>
      <c r="AS46" s="33">
        <f t="shared" si="24"/>
        <v>2</v>
      </c>
      <c r="AT46" s="33"/>
      <c r="AU46" s="33"/>
    </row>
    <row r="47" spans="1:47" s="7" customFormat="1" ht="29.25" customHeight="1" x14ac:dyDescent="0.2">
      <c r="A47" s="55" t="s">
        <v>181</v>
      </c>
      <c r="B47" s="38" t="s">
        <v>110</v>
      </c>
      <c r="C47" s="39" t="s">
        <v>83</v>
      </c>
      <c r="D47" s="30">
        <f t="shared" si="17"/>
        <v>50</v>
      </c>
      <c r="E47" s="30">
        <f t="shared" si="18"/>
        <v>33</v>
      </c>
      <c r="F47" s="31">
        <f t="shared" si="25"/>
        <v>0</v>
      </c>
      <c r="G47" s="31">
        <f t="shared" si="20"/>
        <v>18</v>
      </c>
      <c r="H47" s="32"/>
      <c r="I47" s="32">
        <v>18</v>
      </c>
      <c r="J47" s="32"/>
      <c r="K47" s="32"/>
      <c r="L47" s="31">
        <f t="shared" si="21"/>
        <v>15</v>
      </c>
      <c r="M47" s="30">
        <f t="shared" si="22"/>
        <v>17</v>
      </c>
      <c r="N47" s="42"/>
      <c r="O47" s="42"/>
      <c r="P47" s="42"/>
      <c r="Q47" s="42"/>
      <c r="R47" s="42"/>
      <c r="S47" s="42"/>
      <c r="T47" s="42"/>
      <c r="U47" s="42"/>
      <c r="V47" s="42"/>
      <c r="W47" s="42">
        <v>18</v>
      </c>
      <c r="X47" s="42">
        <v>15</v>
      </c>
      <c r="Y47" s="42">
        <v>17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6"/>
      <c r="AM47" s="36"/>
      <c r="AN47" s="36">
        <v>2</v>
      </c>
      <c r="AO47" s="36"/>
      <c r="AP47" s="36"/>
      <c r="AQ47" s="36"/>
      <c r="AR47" s="33">
        <f t="shared" si="23"/>
        <v>1.32</v>
      </c>
      <c r="AS47" s="33">
        <f t="shared" si="24"/>
        <v>2</v>
      </c>
      <c r="AT47" s="33"/>
      <c r="AU47" s="33"/>
    </row>
    <row r="48" spans="1:47" s="7" customFormat="1" ht="27.75" customHeight="1" x14ac:dyDescent="0.2">
      <c r="A48" s="55" t="s">
        <v>182</v>
      </c>
      <c r="B48" s="38" t="s">
        <v>111</v>
      </c>
      <c r="C48" s="39" t="s">
        <v>112</v>
      </c>
      <c r="D48" s="30">
        <f t="shared" si="17"/>
        <v>50</v>
      </c>
      <c r="E48" s="30">
        <f t="shared" si="18"/>
        <v>35</v>
      </c>
      <c r="F48" s="31">
        <f t="shared" si="25"/>
        <v>8</v>
      </c>
      <c r="G48" s="31">
        <f t="shared" si="20"/>
        <v>16</v>
      </c>
      <c r="H48" s="32">
        <v>16</v>
      </c>
      <c r="I48" s="32"/>
      <c r="J48" s="32"/>
      <c r="K48" s="32"/>
      <c r="L48" s="31">
        <f t="shared" si="21"/>
        <v>11</v>
      </c>
      <c r="M48" s="30">
        <f t="shared" si="22"/>
        <v>15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>
        <v>8</v>
      </c>
      <c r="AE48" s="42">
        <v>8</v>
      </c>
      <c r="AF48" s="42">
        <v>4</v>
      </c>
      <c r="AG48" s="42">
        <v>5</v>
      </c>
      <c r="AH48" s="42"/>
      <c r="AI48" s="42">
        <v>8</v>
      </c>
      <c r="AJ48" s="42">
        <v>7</v>
      </c>
      <c r="AK48" s="42">
        <v>10</v>
      </c>
      <c r="AL48" s="36"/>
      <c r="AM48" s="36"/>
      <c r="AN48" s="36"/>
      <c r="AO48" s="36"/>
      <c r="AP48" s="36">
        <v>1</v>
      </c>
      <c r="AQ48" s="36">
        <v>1</v>
      </c>
      <c r="AR48" s="33">
        <f t="shared" si="23"/>
        <v>1.4</v>
      </c>
      <c r="AS48" s="33">
        <f t="shared" si="24"/>
        <v>2</v>
      </c>
      <c r="AT48" s="33">
        <f>SUM(AL48:AQ48)</f>
        <v>2</v>
      </c>
      <c r="AU48" s="33"/>
    </row>
    <row r="49" spans="1:47" s="7" customFormat="1" ht="29.25" customHeight="1" x14ac:dyDescent="0.2">
      <c r="A49" s="55" t="s">
        <v>183</v>
      </c>
      <c r="B49" s="38" t="s">
        <v>113</v>
      </c>
      <c r="C49" s="39" t="s">
        <v>112</v>
      </c>
      <c r="D49" s="30">
        <f>SUM(E49,M49)</f>
        <v>50</v>
      </c>
      <c r="E49" s="30">
        <f>SUM(F49:G49,L49)</f>
        <v>35</v>
      </c>
      <c r="F49" s="31">
        <f t="shared" si="25"/>
        <v>0</v>
      </c>
      <c r="G49" s="31">
        <f t="shared" si="20"/>
        <v>24</v>
      </c>
      <c r="H49" s="32">
        <v>16</v>
      </c>
      <c r="I49" s="32"/>
      <c r="J49" s="32"/>
      <c r="K49" s="32"/>
      <c r="L49" s="31">
        <f t="shared" si="21"/>
        <v>11</v>
      </c>
      <c r="M49" s="30">
        <f t="shared" si="22"/>
        <v>15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>
        <v>16</v>
      </c>
      <c r="AF49" s="42">
        <v>4</v>
      </c>
      <c r="AG49" s="42">
        <v>5</v>
      </c>
      <c r="AH49" s="42"/>
      <c r="AI49" s="42">
        <v>8</v>
      </c>
      <c r="AJ49" s="42">
        <v>7</v>
      </c>
      <c r="AK49" s="42">
        <v>10</v>
      </c>
      <c r="AL49" s="36"/>
      <c r="AM49" s="36"/>
      <c r="AN49" s="36"/>
      <c r="AO49" s="36"/>
      <c r="AP49" s="36">
        <v>1</v>
      </c>
      <c r="AQ49" s="36">
        <v>1</v>
      </c>
      <c r="AR49" s="33">
        <f t="shared" si="23"/>
        <v>1.4</v>
      </c>
      <c r="AS49" s="33">
        <f t="shared" si="24"/>
        <v>2</v>
      </c>
      <c r="AT49" s="33"/>
      <c r="AU49" s="33"/>
    </row>
    <row r="50" spans="1:47" s="7" customFormat="1" x14ac:dyDescent="0.2">
      <c r="A50" s="78" t="s">
        <v>184</v>
      </c>
      <c r="B50" s="50" t="s">
        <v>137</v>
      </c>
      <c r="C50" s="37" t="s">
        <v>112</v>
      </c>
      <c r="D50" s="30">
        <f t="shared" si="17"/>
        <v>290</v>
      </c>
      <c r="E50" s="30">
        <f t="shared" si="18"/>
        <v>100</v>
      </c>
      <c r="F50" s="31">
        <f t="shared" si="25"/>
        <v>0</v>
      </c>
      <c r="G50" s="31">
        <f t="shared" si="20"/>
        <v>36</v>
      </c>
      <c r="H50" s="32"/>
      <c r="I50" s="32"/>
      <c r="J50" s="32">
        <v>36</v>
      </c>
      <c r="K50" s="32"/>
      <c r="L50" s="31">
        <f t="shared" si="21"/>
        <v>64</v>
      </c>
      <c r="M50" s="30">
        <f t="shared" si="22"/>
        <v>190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1"/>
      <c r="AE50" s="41">
        <v>18</v>
      </c>
      <c r="AF50" s="41">
        <v>32</v>
      </c>
      <c r="AG50" s="41">
        <v>50</v>
      </c>
      <c r="AH50" s="41"/>
      <c r="AI50" s="41">
        <v>18</v>
      </c>
      <c r="AJ50" s="41">
        <v>32</v>
      </c>
      <c r="AK50" s="41">
        <v>140</v>
      </c>
      <c r="AL50" s="36"/>
      <c r="AM50" s="36"/>
      <c r="AN50" s="36"/>
      <c r="AO50" s="36"/>
      <c r="AP50" s="36">
        <v>4</v>
      </c>
      <c r="AQ50" s="36">
        <v>7</v>
      </c>
      <c r="AR50" s="33">
        <f t="shared" si="23"/>
        <v>4</v>
      </c>
      <c r="AS50" s="33">
        <f t="shared" si="24"/>
        <v>11</v>
      </c>
      <c r="AT50" s="33"/>
      <c r="AU50" s="33">
        <f>SUM(AL50:AQ50)</f>
        <v>11</v>
      </c>
    </row>
    <row r="51" spans="1:47" s="10" customFormat="1" ht="60.75" customHeight="1" x14ac:dyDescent="0.2">
      <c r="A51" s="85" t="s">
        <v>116</v>
      </c>
      <c r="B51" s="35" t="s">
        <v>115</v>
      </c>
      <c r="C51" s="85"/>
      <c r="D51" s="29">
        <f t="shared" ref="D51:AU51" si="26">SUM(D52:D60)</f>
        <v>700</v>
      </c>
      <c r="E51" s="29">
        <f t="shared" si="26"/>
        <v>379</v>
      </c>
      <c r="F51" s="34">
        <f t="shared" si="26"/>
        <v>0</v>
      </c>
      <c r="G51" s="34">
        <f t="shared" si="26"/>
        <v>216</v>
      </c>
      <c r="H51" s="34">
        <f t="shared" si="26"/>
        <v>216</v>
      </c>
      <c r="I51" s="34">
        <f t="shared" si="26"/>
        <v>0</v>
      </c>
      <c r="J51" s="34">
        <f t="shared" si="26"/>
        <v>0</v>
      </c>
      <c r="K51" s="34">
        <f t="shared" si="26"/>
        <v>0</v>
      </c>
      <c r="L51" s="34">
        <f t="shared" si="26"/>
        <v>163</v>
      </c>
      <c r="M51" s="29">
        <f t="shared" si="26"/>
        <v>321</v>
      </c>
      <c r="N51" s="34">
        <f t="shared" si="26"/>
        <v>0</v>
      </c>
      <c r="O51" s="34">
        <f t="shared" si="26"/>
        <v>0</v>
      </c>
      <c r="P51" s="34">
        <f t="shared" si="26"/>
        <v>0</v>
      </c>
      <c r="Q51" s="34">
        <f t="shared" si="26"/>
        <v>0</v>
      </c>
      <c r="R51" s="34">
        <f t="shared" si="26"/>
        <v>0</v>
      </c>
      <c r="S51" s="34">
        <f t="shared" si="26"/>
        <v>0</v>
      </c>
      <c r="T51" s="34">
        <f t="shared" si="26"/>
        <v>0</v>
      </c>
      <c r="U51" s="34">
        <f t="shared" si="26"/>
        <v>0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0</v>
      </c>
      <c r="AB51" s="34">
        <f t="shared" si="26"/>
        <v>0</v>
      </c>
      <c r="AC51" s="34">
        <f t="shared" si="26"/>
        <v>0</v>
      </c>
      <c r="AD51" s="34">
        <f t="shared" si="26"/>
        <v>0</v>
      </c>
      <c r="AE51" s="34">
        <f t="shared" si="26"/>
        <v>131</v>
      </c>
      <c r="AF51" s="34">
        <f t="shared" si="26"/>
        <v>97</v>
      </c>
      <c r="AG51" s="34">
        <f t="shared" si="26"/>
        <v>172</v>
      </c>
      <c r="AH51" s="34">
        <f t="shared" si="26"/>
        <v>0</v>
      </c>
      <c r="AI51" s="34">
        <f t="shared" si="26"/>
        <v>85</v>
      </c>
      <c r="AJ51" s="34">
        <f t="shared" si="26"/>
        <v>66</v>
      </c>
      <c r="AK51" s="34">
        <f t="shared" si="26"/>
        <v>149</v>
      </c>
      <c r="AL51" s="34">
        <f t="shared" si="26"/>
        <v>0</v>
      </c>
      <c r="AM51" s="34">
        <f t="shared" si="26"/>
        <v>0</v>
      </c>
      <c r="AN51" s="34">
        <f t="shared" si="26"/>
        <v>0</v>
      </c>
      <c r="AO51" s="34">
        <f t="shared" si="26"/>
        <v>0</v>
      </c>
      <c r="AP51" s="34">
        <f t="shared" si="26"/>
        <v>16</v>
      </c>
      <c r="AQ51" s="34">
        <f t="shared" si="26"/>
        <v>12</v>
      </c>
      <c r="AR51" s="34">
        <f t="shared" si="26"/>
        <v>15.16</v>
      </c>
      <c r="AS51" s="34">
        <f t="shared" si="26"/>
        <v>28</v>
      </c>
      <c r="AT51" s="34">
        <f t="shared" si="26"/>
        <v>0</v>
      </c>
      <c r="AU51" s="34">
        <f t="shared" si="26"/>
        <v>28</v>
      </c>
    </row>
    <row r="52" spans="1:47" s="7" customFormat="1" ht="29.25" customHeight="1" x14ac:dyDescent="0.2">
      <c r="A52" s="55" t="s">
        <v>185</v>
      </c>
      <c r="B52" s="44" t="s">
        <v>126</v>
      </c>
      <c r="C52" s="37" t="s">
        <v>67</v>
      </c>
      <c r="D52" s="30">
        <f t="shared" ref="D52:D60" si="27">SUM(E52,M52)</f>
        <v>50</v>
      </c>
      <c r="E52" s="30">
        <f t="shared" ref="E52:E60" si="28">SUM(F52:G52,L52)</f>
        <v>30</v>
      </c>
      <c r="F52" s="31">
        <f t="shared" ref="F52:F60" si="29">SUM(N52,R52,V52,Z52,AD52,AH52)</f>
        <v>0</v>
      </c>
      <c r="G52" s="31">
        <f t="shared" ref="G52:G60" si="30">SUM(O52,S52,W52,AA52,AE52,AI52)</f>
        <v>15</v>
      </c>
      <c r="H52" s="32">
        <v>15</v>
      </c>
      <c r="I52" s="32"/>
      <c r="J52" s="32"/>
      <c r="K52" s="32"/>
      <c r="L52" s="31">
        <f t="shared" si="21"/>
        <v>15</v>
      </c>
      <c r="M52" s="30">
        <f t="shared" ref="M52:M60" si="31">SUM(Q52,U52,Y52,AC52,AG52,AK52)</f>
        <v>20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>
        <v>15</v>
      </c>
      <c r="AF52" s="41">
        <v>15</v>
      </c>
      <c r="AG52" s="41">
        <v>20</v>
      </c>
      <c r="AH52" s="41"/>
      <c r="AI52" s="41"/>
      <c r="AJ52" s="41"/>
      <c r="AK52" s="41"/>
      <c r="AL52" s="36"/>
      <c r="AM52" s="36"/>
      <c r="AN52" s="36"/>
      <c r="AO52" s="36"/>
      <c r="AP52" s="36">
        <v>2</v>
      </c>
      <c r="AQ52" s="36"/>
      <c r="AR52" s="33">
        <f t="shared" ref="AR52:AR60" si="32">E52/25</f>
        <v>1.2</v>
      </c>
      <c r="AS52" s="33">
        <f t="shared" ref="AS52:AS60" si="33">SUM(AL52:AQ52)</f>
        <v>2</v>
      </c>
      <c r="AT52" s="33"/>
      <c r="AU52" s="33">
        <f t="shared" ref="AU52:AU60" si="34">SUM(AL52:AQ52)</f>
        <v>2</v>
      </c>
    </row>
    <row r="53" spans="1:47" s="7" customFormat="1" ht="29.25" customHeight="1" x14ac:dyDescent="0.2">
      <c r="A53" s="55" t="s">
        <v>186</v>
      </c>
      <c r="B53" s="38" t="s">
        <v>120</v>
      </c>
      <c r="C53" s="39" t="s">
        <v>160</v>
      </c>
      <c r="D53" s="30">
        <f t="shared" si="27"/>
        <v>75</v>
      </c>
      <c r="E53" s="30">
        <f t="shared" si="28"/>
        <v>42</v>
      </c>
      <c r="F53" s="31">
        <f t="shared" si="29"/>
        <v>0</v>
      </c>
      <c r="G53" s="31">
        <f t="shared" si="30"/>
        <v>27</v>
      </c>
      <c r="H53" s="32">
        <v>27</v>
      </c>
      <c r="I53" s="32"/>
      <c r="J53" s="32"/>
      <c r="K53" s="32"/>
      <c r="L53" s="31">
        <f t="shared" si="21"/>
        <v>15</v>
      </c>
      <c r="M53" s="30">
        <f t="shared" si="31"/>
        <v>33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>
        <v>27</v>
      </c>
      <c r="AF53" s="42">
        <v>15</v>
      </c>
      <c r="AG53" s="42">
        <v>33</v>
      </c>
      <c r="AH53" s="42"/>
      <c r="AI53" s="42"/>
      <c r="AJ53" s="42"/>
      <c r="AK53" s="42"/>
      <c r="AL53" s="36"/>
      <c r="AM53" s="36"/>
      <c r="AN53" s="36"/>
      <c r="AO53" s="36"/>
      <c r="AP53" s="36">
        <v>3</v>
      </c>
      <c r="AQ53" s="36"/>
      <c r="AR53" s="33">
        <f t="shared" si="32"/>
        <v>1.68</v>
      </c>
      <c r="AS53" s="33">
        <f t="shared" si="33"/>
        <v>3</v>
      </c>
      <c r="AT53" s="33"/>
      <c r="AU53" s="33">
        <f t="shared" si="34"/>
        <v>3</v>
      </c>
    </row>
    <row r="54" spans="1:47" s="7" customFormat="1" ht="27.75" customHeight="1" x14ac:dyDescent="0.2">
      <c r="A54" s="55" t="s">
        <v>187</v>
      </c>
      <c r="B54" s="38" t="s">
        <v>121</v>
      </c>
      <c r="C54" s="39" t="s">
        <v>161</v>
      </c>
      <c r="D54" s="30">
        <f t="shared" si="27"/>
        <v>150</v>
      </c>
      <c r="E54" s="30">
        <f t="shared" si="28"/>
        <v>75</v>
      </c>
      <c r="F54" s="31">
        <f t="shared" si="29"/>
        <v>0</v>
      </c>
      <c r="G54" s="31">
        <f t="shared" si="30"/>
        <v>36</v>
      </c>
      <c r="H54" s="32">
        <v>36</v>
      </c>
      <c r="I54" s="32"/>
      <c r="J54" s="32"/>
      <c r="K54" s="32"/>
      <c r="L54" s="31">
        <f t="shared" si="21"/>
        <v>39</v>
      </c>
      <c r="M54" s="30">
        <f t="shared" si="31"/>
        <v>75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>
        <v>15</v>
      </c>
      <c r="AF54" s="42">
        <v>15</v>
      </c>
      <c r="AG54" s="42">
        <v>20</v>
      </c>
      <c r="AH54" s="42"/>
      <c r="AI54" s="42">
        <v>21</v>
      </c>
      <c r="AJ54" s="42">
        <v>24</v>
      </c>
      <c r="AK54" s="42">
        <v>55</v>
      </c>
      <c r="AL54" s="36"/>
      <c r="AM54" s="36"/>
      <c r="AN54" s="36"/>
      <c r="AO54" s="36"/>
      <c r="AP54" s="36">
        <v>2</v>
      </c>
      <c r="AQ54" s="36">
        <v>4</v>
      </c>
      <c r="AR54" s="33">
        <f t="shared" si="32"/>
        <v>3</v>
      </c>
      <c r="AS54" s="33">
        <f t="shared" si="33"/>
        <v>6</v>
      </c>
      <c r="AT54" s="33"/>
      <c r="AU54" s="33">
        <f t="shared" si="34"/>
        <v>6</v>
      </c>
    </row>
    <row r="55" spans="1:47" s="7" customFormat="1" ht="29.25" customHeight="1" x14ac:dyDescent="0.2">
      <c r="A55" s="55" t="s">
        <v>188</v>
      </c>
      <c r="B55" s="38" t="s">
        <v>84</v>
      </c>
      <c r="C55" s="39" t="s">
        <v>67</v>
      </c>
      <c r="D55" s="30">
        <f t="shared" si="27"/>
        <v>50</v>
      </c>
      <c r="E55" s="30">
        <f t="shared" si="28"/>
        <v>30</v>
      </c>
      <c r="F55" s="31">
        <f t="shared" si="29"/>
        <v>0</v>
      </c>
      <c r="G55" s="31">
        <f t="shared" si="30"/>
        <v>18</v>
      </c>
      <c r="H55" s="32">
        <v>18</v>
      </c>
      <c r="I55" s="32"/>
      <c r="J55" s="32"/>
      <c r="K55" s="32"/>
      <c r="L55" s="31">
        <f t="shared" si="21"/>
        <v>12</v>
      </c>
      <c r="M55" s="30">
        <f t="shared" si="31"/>
        <v>20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>
        <v>18</v>
      </c>
      <c r="AF55" s="42">
        <v>12</v>
      </c>
      <c r="AG55" s="42">
        <v>20</v>
      </c>
      <c r="AH55" s="42"/>
      <c r="AI55" s="42"/>
      <c r="AJ55" s="42"/>
      <c r="AK55" s="42"/>
      <c r="AL55" s="36"/>
      <c r="AM55" s="36"/>
      <c r="AN55" s="36"/>
      <c r="AO55" s="36"/>
      <c r="AP55" s="36">
        <v>2</v>
      </c>
      <c r="AQ55" s="36"/>
      <c r="AR55" s="33">
        <f t="shared" si="32"/>
        <v>1.2</v>
      </c>
      <c r="AS55" s="33">
        <f t="shared" si="33"/>
        <v>2</v>
      </c>
      <c r="AT55" s="33"/>
      <c r="AU55" s="33">
        <f t="shared" si="34"/>
        <v>2</v>
      </c>
    </row>
    <row r="56" spans="1:47" s="7" customFormat="1" ht="31.5" customHeight="1" x14ac:dyDescent="0.2">
      <c r="A56" s="55" t="s">
        <v>189</v>
      </c>
      <c r="B56" s="38" t="s">
        <v>122</v>
      </c>
      <c r="C56" s="39" t="s">
        <v>67</v>
      </c>
      <c r="D56" s="30">
        <f t="shared" si="27"/>
        <v>75</v>
      </c>
      <c r="E56" s="30">
        <f t="shared" si="28"/>
        <v>42</v>
      </c>
      <c r="F56" s="31">
        <f t="shared" si="29"/>
        <v>0</v>
      </c>
      <c r="G56" s="31">
        <f t="shared" si="30"/>
        <v>27</v>
      </c>
      <c r="H56" s="32">
        <v>27</v>
      </c>
      <c r="I56" s="32"/>
      <c r="J56" s="32"/>
      <c r="K56" s="32"/>
      <c r="L56" s="31">
        <f t="shared" si="21"/>
        <v>15</v>
      </c>
      <c r="M56" s="30">
        <f t="shared" si="31"/>
        <v>33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>
        <v>27</v>
      </c>
      <c r="AF56" s="42">
        <v>15</v>
      </c>
      <c r="AG56" s="42">
        <v>33</v>
      </c>
      <c r="AH56" s="42"/>
      <c r="AI56" s="42"/>
      <c r="AJ56" s="42"/>
      <c r="AK56" s="42"/>
      <c r="AL56" s="36"/>
      <c r="AM56" s="36"/>
      <c r="AN56" s="36"/>
      <c r="AO56" s="36"/>
      <c r="AP56" s="36">
        <v>3</v>
      </c>
      <c r="AQ56" s="36"/>
      <c r="AR56" s="33">
        <f t="shared" si="32"/>
        <v>1.68</v>
      </c>
      <c r="AS56" s="33">
        <f t="shared" si="33"/>
        <v>3</v>
      </c>
      <c r="AT56" s="33"/>
      <c r="AU56" s="33">
        <f t="shared" si="34"/>
        <v>3</v>
      </c>
    </row>
    <row r="57" spans="1:47" s="7" customFormat="1" ht="29.25" customHeight="1" x14ac:dyDescent="0.2">
      <c r="A57" s="55" t="s">
        <v>190</v>
      </c>
      <c r="B57" s="38" t="s">
        <v>123</v>
      </c>
      <c r="C57" s="39" t="s">
        <v>112</v>
      </c>
      <c r="D57" s="30">
        <f t="shared" si="27"/>
        <v>75</v>
      </c>
      <c r="E57" s="30">
        <f t="shared" si="28"/>
        <v>42</v>
      </c>
      <c r="F57" s="31">
        <f t="shared" si="29"/>
        <v>0</v>
      </c>
      <c r="G57" s="31">
        <f t="shared" si="30"/>
        <v>27</v>
      </c>
      <c r="H57" s="32">
        <v>27</v>
      </c>
      <c r="I57" s="32"/>
      <c r="J57" s="32"/>
      <c r="K57" s="32"/>
      <c r="L57" s="31">
        <f t="shared" si="21"/>
        <v>15</v>
      </c>
      <c r="M57" s="30">
        <f t="shared" si="31"/>
        <v>33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>
        <v>14</v>
      </c>
      <c r="AF57" s="42">
        <v>5</v>
      </c>
      <c r="AG57" s="42">
        <v>6</v>
      </c>
      <c r="AH57" s="42"/>
      <c r="AI57" s="42">
        <v>13</v>
      </c>
      <c r="AJ57" s="42">
        <v>10</v>
      </c>
      <c r="AK57" s="42">
        <v>27</v>
      </c>
      <c r="AL57" s="36"/>
      <c r="AM57" s="36"/>
      <c r="AN57" s="36"/>
      <c r="AO57" s="36"/>
      <c r="AP57" s="36">
        <v>1</v>
      </c>
      <c r="AQ57" s="36">
        <v>2</v>
      </c>
      <c r="AR57" s="33">
        <f t="shared" si="32"/>
        <v>1.68</v>
      </c>
      <c r="AS57" s="33">
        <f t="shared" si="33"/>
        <v>3</v>
      </c>
      <c r="AT57" s="33"/>
      <c r="AU57" s="33">
        <f t="shared" si="34"/>
        <v>3</v>
      </c>
    </row>
    <row r="58" spans="1:47" s="7" customFormat="1" ht="31.5" customHeight="1" x14ac:dyDescent="0.2">
      <c r="A58" s="55" t="s">
        <v>191</v>
      </c>
      <c r="B58" s="38" t="s">
        <v>124</v>
      </c>
      <c r="C58" s="39" t="s">
        <v>108</v>
      </c>
      <c r="D58" s="30">
        <f t="shared" si="27"/>
        <v>100</v>
      </c>
      <c r="E58" s="30">
        <f t="shared" si="28"/>
        <v>47</v>
      </c>
      <c r="F58" s="31">
        <f t="shared" si="29"/>
        <v>0</v>
      </c>
      <c r="G58" s="31">
        <f t="shared" si="30"/>
        <v>27</v>
      </c>
      <c r="H58" s="32">
        <v>27</v>
      </c>
      <c r="I58" s="32"/>
      <c r="J58" s="32"/>
      <c r="K58" s="32"/>
      <c r="L58" s="31">
        <f t="shared" si="21"/>
        <v>20</v>
      </c>
      <c r="M58" s="30">
        <f t="shared" si="31"/>
        <v>53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>
        <v>27</v>
      </c>
      <c r="AJ58" s="42">
        <v>20</v>
      </c>
      <c r="AK58" s="42">
        <v>53</v>
      </c>
      <c r="AL58" s="36"/>
      <c r="AM58" s="36"/>
      <c r="AN58" s="36"/>
      <c r="AO58" s="36"/>
      <c r="AP58" s="36"/>
      <c r="AQ58" s="36">
        <v>4</v>
      </c>
      <c r="AR58" s="33">
        <f t="shared" si="32"/>
        <v>1.88</v>
      </c>
      <c r="AS58" s="33">
        <f t="shared" si="33"/>
        <v>4</v>
      </c>
      <c r="AT58" s="33"/>
      <c r="AU58" s="33">
        <f t="shared" si="34"/>
        <v>4</v>
      </c>
    </row>
    <row r="59" spans="1:47" s="7" customFormat="1" ht="27.75" customHeight="1" x14ac:dyDescent="0.2">
      <c r="A59" s="55" t="s">
        <v>192</v>
      </c>
      <c r="B59" s="45" t="s">
        <v>125</v>
      </c>
      <c r="C59" s="40" t="s">
        <v>108</v>
      </c>
      <c r="D59" s="30">
        <f t="shared" si="27"/>
        <v>50</v>
      </c>
      <c r="E59" s="30">
        <f t="shared" si="28"/>
        <v>36</v>
      </c>
      <c r="F59" s="31">
        <f t="shared" si="29"/>
        <v>0</v>
      </c>
      <c r="G59" s="31">
        <f t="shared" si="30"/>
        <v>24</v>
      </c>
      <c r="H59" s="32">
        <v>24</v>
      </c>
      <c r="I59" s="32"/>
      <c r="J59" s="32"/>
      <c r="K59" s="32"/>
      <c r="L59" s="31">
        <f t="shared" si="21"/>
        <v>12</v>
      </c>
      <c r="M59" s="30">
        <f t="shared" si="31"/>
        <v>14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>
        <v>24</v>
      </c>
      <c r="AJ59" s="43">
        <v>12</v>
      </c>
      <c r="AK59" s="43">
        <v>14</v>
      </c>
      <c r="AL59" s="36"/>
      <c r="AM59" s="36"/>
      <c r="AN59" s="36"/>
      <c r="AO59" s="36"/>
      <c r="AP59" s="36"/>
      <c r="AQ59" s="36">
        <v>2</v>
      </c>
      <c r="AR59" s="33">
        <f t="shared" si="32"/>
        <v>1.44</v>
      </c>
      <c r="AS59" s="33">
        <f t="shared" si="33"/>
        <v>2</v>
      </c>
      <c r="AT59" s="33"/>
      <c r="AU59" s="33">
        <f t="shared" si="34"/>
        <v>2</v>
      </c>
    </row>
    <row r="60" spans="1:47" s="7" customFormat="1" ht="49.5" x14ac:dyDescent="0.2">
      <c r="A60" s="55" t="s">
        <v>193</v>
      </c>
      <c r="B60" s="45" t="s">
        <v>127</v>
      </c>
      <c r="C60" s="39" t="s">
        <v>67</v>
      </c>
      <c r="D60" s="30">
        <f t="shared" si="27"/>
        <v>75</v>
      </c>
      <c r="E60" s="30">
        <f t="shared" si="28"/>
        <v>35</v>
      </c>
      <c r="F60" s="31">
        <f t="shared" si="29"/>
        <v>0</v>
      </c>
      <c r="G60" s="31">
        <f t="shared" si="30"/>
        <v>15</v>
      </c>
      <c r="H60" s="32">
        <v>15</v>
      </c>
      <c r="I60" s="32"/>
      <c r="J60" s="32"/>
      <c r="K60" s="32"/>
      <c r="L60" s="31">
        <f t="shared" si="21"/>
        <v>20</v>
      </c>
      <c r="M60" s="30">
        <f t="shared" si="31"/>
        <v>40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>
        <v>15</v>
      </c>
      <c r="AF60" s="43">
        <v>20</v>
      </c>
      <c r="AG60" s="43">
        <v>40</v>
      </c>
      <c r="AH60" s="43"/>
      <c r="AI60" s="43"/>
      <c r="AJ60" s="43"/>
      <c r="AK60" s="43"/>
      <c r="AL60" s="36"/>
      <c r="AM60" s="36"/>
      <c r="AN60" s="36"/>
      <c r="AO60" s="36"/>
      <c r="AP60" s="36">
        <v>3</v>
      </c>
      <c r="AQ60" s="36"/>
      <c r="AR60" s="33">
        <f t="shared" si="32"/>
        <v>1.4</v>
      </c>
      <c r="AS60" s="33">
        <f t="shared" si="33"/>
        <v>3</v>
      </c>
      <c r="AT60" s="33"/>
      <c r="AU60" s="33">
        <f t="shared" si="34"/>
        <v>3</v>
      </c>
    </row>
    <row r="61" spans="1:47" s="10" customFormat="1" ht="60.75" customHeight="1" x14ac:dyDescent="0.2">
      <c r="A61" s="85" t="s">
        <v>117</v>
      </c>
      <c r="B61" s="35" t="s">
        <v>119</v>
      </c>
      <c r="C61" s="85"/>
      <c r="D61" s="29">
        <f t="shared" ref="D61:AT61" si="35">SUM(D62:D70)</f>
        <v>700</v>
      </c>
      <c r="E61" s="29">
        <f t="shared" si="35"/>
        <v>392</v>
      </c>
      <c r="F61" s="34">
        <f t="shared" si="35"/>
        <v>0</v>
      </c>
      <c r="G61" s="34">
        <f t="shared" si="35"/>
        <v>216</v>
      </c>
      <c r="H61" s="34">
        <f t="shared" si="35"/>
        <v>216</v>
      </c>
      <c r="I61" s="34">
        <f t="shared" si="35"/>
        <v>0</v>
      </c>
      <c r="J61" s="34">
        <f t="shared" si="35"/>
        <v>0</v>
      </c>
      <c r="K61" s="34">
        <f t="shared" si="35"/>
        <v>0</v>
      </c>
      <c r="L61" s="34">
        <f t="shared" si="35"/>
        <v>176</v>
      </c>
      <c r="M61" s="29">
        <f t="shared" si="35"/>
        <v>308</v>
      </c>
      <c r="N61" s="34">
        <f t="shared" si="35"/>
        <v>0</v>
      </c>
      <c r="O61" s="34">
        <f t="shared" si="35"/>
        <v>0</v>
      </c>
      <c r="P61" s="34">
        <f t="shared" si="35"/>
        <v>0</v>
      </c>
      <c r="Q61" s="34">
        <f t="shared" si="35"/>
        <v>0</v>
      </c>
      <c r="R61" s="34">
        <f t="shared" si="35"/>
        <v>0</v>
      </c>
      <c r="S61" s="34">
        <f t="shared" si="35"/>
        <v>0</v>
      </c>
      <c r="T61" s="34">
        <f t="shared" si="35"/>
        <v>0</v>
      </c>
      <c r="U61" s="34">
        <f t="shared" si="35"/>
        <v>0</v>
      </c>
      <c r="V61" s="34">
        <f t="shared" si="35"/>
        <v>0</v>
      </c>
      <c r="W61" s="34">
        <f t="shared" si="35"/>
        <v>0</v>
      </c>
      <c r="X61" s="34">
        <f t="shared" si="35"/>
        <v>0</v>
      </c>
      <c r="Y61" s="34">
        <f t="shared" si="35"/>
        <v>0</v>
      </c>
      <c r="Z61" s="34">
        <f t="shared" si="35"/>
        <v>0</v>
      </c>
      <c r="AA61" s="34">
        <f t="shared" si="35"/>
        <v>0</v>
      </c>
      <c r="AB61" s="34">
        <f t="shared" si="35"/>
        <v>0</v>
      </c>
      <c r="AC61" s="34">
        <f t="shared" si="35"/>
        <v>0</v>
      </c>
      <c r="AD61" s="34">
        <f t="shared" si="35"/>
        <v>0</v>
      </c>
      <c r="AE61" s="34">
        <f t="shared" si="35"/>
        <v>138</v>
      </c>
      <c r="AF61" s="34">
        <f t="shared" si="35"/>
        <v>92</v>
      </c>
      <c r="AG61" s="34">
        <f t="shared" si="35"/>
        <v>170</v>
      </c>
      <c r="AH61" s="34">
        <f t="shared" si="35"/>
        <v>0</v>
      </c>
      <c r="AI61" s="34">
        <f t="shared" si="35"/>
        <v>78</v>
      </c>
      <c r="AJ61" s="34">
        <f t="shared" si="35"/>
        <v>84</v>
      </c>
      <c r="AK61" s="34">
        <f t="shared" si="35"/>
        <v>138</v>
      </c>
      <c r="AL61" s="34">
        <f t="shared" si="35"/>
        <v>0</v>
      </c>
      <c r="AM61" s="34">
        <f t="shared" si="35"/>
        <v>0</v>
      </c>
      <c r="AN61" s="34">
        <f t="shared" si="35"/>
        <v>0</v>
      </c>
      <c r="AO61" s="34">
        <f t="shared" si="35"/>
        <v>0</v>
      </c>
      <c r="AP61" s="34">
        <f t="shared" si="35"/>
        <v>16</v>
      </c>
      <c r="AQ61" s="34">
        <f t="shared" si="35"/>
        <v>12</v>
      </c>
      <c r="AR61" s="34">
        <f t="shared" si="35"/>
        <v>15.679999999999998</v>
      </c>
      <c r="AS61" s="34">
        <f t="shared" si="35"/>
        <v>28</v>
      </c>
      <c r="AT61" s="34">
        <f t="shared" si="35"/>
        <v>0</v>
      </c>
      <c r="AU61" s="34">
        <f>SUM(AU62:AU70)</f>
        <v>28</v>
      </c>
    </row>
    <row r="62" spans="1:47" s="7" customFormat="1" ht="27.75" customHeight="1" x14ac:dyDescent="0.2">
      <c r="A62" s="55" t="s">
        <v>194</v>
      </c>
      <c r="B62" s="44" t="s">
        <v>128</v>
      </c>
      <c r="C62" s="37" t="s">
        <v>67</v>
      </c>
      <c r="D62" s="30">
        <f t="shared" ref="D62:D70" si="36">SUM(E62,M62)</f>
        <v>50</v>
      </c>
      <c r="E62" s="30">
        <f t="shared" ref="E62:E70" si="37">SUM(F62:G62,L62)</f>
        <v>24</v>
      </c>
      <c r="F62" s="31">
        <f t="shared" ref="F62:F70" si="38">SUM(N62,R62,V62,Z62,AD62,AH62)</f>
        <v>0</v>
      </c>
      <c r="G62" s="31">
        <f t="shared" ref="G62:G70" si="39">SUM(O62,S62,W62,AA62,AE62,AI62)</f>
        <v>12</v>
      </c>
      <c r="H62" s="32">
        <v>12</v>
      </c>
      <c r="I62" s="32"/>
      <c r="J62" s="32"/>
      <c r="K62" s="32"/>
      <c r="L62" s="31">
        <f t="shared" ref="L62:L69" si="40">SUM(P62,T62,X62,AB62,AF62,AJ62)</f>
        <v>12</v>
      </c>
      <c r="M62" s="30">
        <f t="shared" ref="M62:M70" si="41">SUM(Q62,U62,Y62,AC62,AG62,AK62)</f>
        <v>26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6"/>
      <c r="AE62" s="46">
        <v>12</v>
      </c>
      <c r="AF62" s="46">
        <v>12</v>
      </c>
      <c r="AG62" s="46">
        <v>26</v>
      </c>
      <c r="AH62" s="46"/>
      <c r="AI62" s="46"/>
      <c r="AJ62" s="46"/>
      <c r="AK62" s="46"/>
      <c r="AL62" s="36"/>
      <c r="AM62" s="36"/>
      <c r="AN62" s="36"/>
      <c r="AO62" s="36"/>
      <c r="AP62" s="36">
        <v>2</v>
      </c>
      <c r="AQ62" s="36"/>
      <c r="AR62" s="33">
        <f t="shared" ref="AR62:AR70" si="42">E62/25</f>
        <v>0.96</v>
      </c>
      <c r="AS62" s="33">
        <f t="shared" ref="AS62:AS70" si="43">SUM(AL62:AQ62)</f>
        <v>2</v>
      </c>
      <c r="AT62" s="33"/>
      <c r="AU62" s="33">
        <f t="shared" ref="AU62:AU70" si="44">SUM(AL62:AQ62)</f>
        <v>2</v>
      </c>
    </row>
    <row r="63" spans="1:47" s="7" customFormat="1" ht="31.5" customHeight="1" x14ac:dyDescent="0.2">
      <c r="A63" s="55" t="s">
        <v>195</v>
      </c>
      <c r="B63" s="38" t="s">
        <v>129</v>
      </c>
      <c r="C63" s="39" t="s">
        <v>67</v>
      </c>
      <c r="D63" s="30">
        <f t="shared" si="36"/>
        <v>50</v>
      </c>
      <c r="E63" s="30">
        <f t="shared" si="37"/>
        <v>30</v>
      </c>
      <c r="F63" s="31">
        <f t="shared" si="38"/>
        <v>0</v>
      </c>
      <c r="G63" s="31">
        <f t="shared" si="39"/>
        <v>15</v>
      </c>
      <c r="H63" s="32">
        <v>15</v>
      </c>
      <c r="I63" s="32"/>
      <c r="J63" s="32"/>
      <c r="K63" s="32"/>
      <c r="L63" s="31">
        <f t="shared" si="40"/>
        <v>15</v>
      </c>
      <c r="M63" s="30">
        <f t="shared" si="41"/>
        <v>20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7"/>
      <c r="AE63" s="47">
        <v>15</v>
      </c>
      <c r="AF63" s="47">
        <v>15</v>
      </c>
      <c r="AG63" s="47">
        <v>20</v>
      </c>
      <c r="AH63" s="47"/>
      <c r="AI63" s="47"/>
      <c r="AJ63" s="47"/>
      <c r="AK63" s="47"/>
      <c r="AL63" s="36"/>
      <c r="AM63" s="36"/>
      <c r="AN63" s="36"/>
      <c r="AO63" s="36"/>
      <c r="AP63" s="36">
        <v>2</v>
      </c>
      <c r="AQ63" s="36"/>
      <c r="AR63" s="33">
        <f t="shared" si="42"/>
        <v>1.2</v>
      </c>
      <c r="AS63" s="33">
        <f t="shared" si="43"/>
        <v>2</v>
      </c>
      <c r="AT63" s="33"/>
      <c r="AU63" s="33">
        <f t="shared" si="44"/>
        <v>2</v>
      </c>
    </row>
    <row r="64" spans="1:47" s="7" customFormat="1" ht="49.5" x14ac:dyDescent="0.2">
      <c r="A64" s="55" t="s">
        <v>196</v>
      </c>
      <c r="B64" s="38" t="s">
        <v>127</v>
      </c>
      <c r="C64" s="39" t="s">
        <v>108</v>
      </c>
      <c r="D64" s="30">
        <f t="shared" si="36"/>
        <v>75</v>
      </c>
      <c r="E64" s="30">
        <f t="shared" si="37"/>
        <v>35</v>
      </c>
      <c r="F64" s="31">
        <f t="shared" si="38"/>
        <v>0</v>
      </c>
      <c r="G64" s="31">
        <f t="shared" si="39"/>
        <v>15</v>
      </c>
      <c r="H64" s="32">
        <v>15</v>
      </c>
      <c r="I64" s="32"/>
      <c r="J64" s="32"/>
      <c r="K64" s="32"/>
      <c r="L64" s="31">
        <f t="shared" si="40"/>
        <v>20</v>
      </c>
      <c r="M64" s="30">
        <f t="shared" si="41"/>
        <v>40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7"/>
      <c r="AE64" s="47"/>
      <c r="AF64" s="47"/>
      <c r="AG64" s="47"/>
      <c r="AH64" s="47"/>
      <c r="AI64" s="47">
        <v>15</v>
      </c>
      <c r="AJ64" s="47">
        <v>20</v>
      </c>
      <c r="AK64" s="47">
        <v>40</v>
      </c>
      <c r="AL64" s="36"/>
      <c r="AM64" s="36"/>
      <c r="AN64" s="36"/>
      <c r="AO64" s="36"/>
      <c r="AP64" s="36"/>
      <c r="AQ64" s="36">
        <v>3</v>
      </c>
      <c r="AR64" s="33">
        <f t="shared" si="42"/>
        <v>1.4</v>
      </c>
      <c r="AS64" s="33">
        <f t="shared" si="43"/>
        <v>3</v>
      </c>
      <c r="AT64" s="33"/>
      <c r="AU64" s="33">
        <f t="shared" si="44"/>
        <v>3</v>
      </c>
    </row>
    <row r="65" spans="1:50" s="7" customFormat="1" x14ac:dyDescent="0.2">
      <c r="A65" s="55" t="s">
        <v>197</v>
      </c>
      <c r="B65" s="38" t="s">
        <v>130</v>
      </c>
      <c r="C65" s="39" t="s">
        <v>161</v>
      </c>
      <c r="D65" s="30">
        <f t="shared" si="36"/>
        <v>125</v>
      </c>
      <c r="E65" s="30">
        <f t="shared" si="37"/>
        <v>61</v>
      </c>
      <c r="F65" s="31">
        <f t="shared" si="38"/>
        <v>0</v>
      </c>
      <c r="G65" s="31">
        <f t="shared" si="39"/>
        <v>42</v>
      </c>
      <c r="H65" s="32">
        <v>42</v>
      </c>
      <c r="I65" s="32"/>
      <c r="J65" s="32"/>
      <c r="K65" s="32"/>
      <c r="L65" s="31">
        <f t="shared" si="40"/>
        <v>19</v>
      </c>
      <c r="M65" s="30">
        <f t="shared" si="41"/>
        <v>64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7"/>
      <c r="AE65" s="47">
        <v>21</v>
      </c>
      <c r="AF65" s="47">
        <v>5</v>
      </c>
      <c r="AG65" s="47">
        <v>24</v>
      </c>
      <c r="AH65" s="47"/>
      <c r="AI65" s="47">
        <v>21</v>
      </c>
      <c r="AJ65" s="47">
        <v>14</v>
      </c>
      <c r="AK65" s="47">
        <v>40</v>
      </c>
      <c r="AL65" s="36"/>
      <c r="AM65" s="36"/>
      <c r="AN65" s="36"/>
      <c r="AO65" s="36"/>
      <c r="AP65" s="36">
        <v>2</v>
      </c>
      <c r="AQ65" s="36">
        <v>3</v>
      </c>
      <c r="AR65" s="33">
        <f t="shared" si="42"/>
        <v>2.44</v>
      </c>
      <c r="AS65" s="33">
        <f t="shared" si="43"/>
        <v>5</v>
      </c>
      <c r="AT65" s="33"/>
      <c r="AU65" s="33">
        <f t="shared" si="44"/>
        <v>5</v>
      </c>
    </row>
    <row r="66" spans="1:50" s="7" customFormat="1" x14ac:dyDescent="0.2">
      <c r="A66" s="55" t="s">
        <v>198</v>
      </c>
      <c r="B66" s="38" t="s">
        <v>131</v>
      </c>
      <c r="C66" s="39" t="s">
        <v>108</v>
      </c>
      <c r="D66" s="30">
        <f t="shared" si="36"/>
        <v>75</v>
      </c>
      <c r="E66" s="30">
        <f t="shared" si="37"/>
        <v>42</v>
      </c>
      <c r="F66" s="31">
        <f t="shared" si="38"/>
        <v>0</v>
      </c>
      <c r="G66" s="31">
        <f t="shared" si="39"/>
        <v>27</v>
      </c>
      <c r="H66" s="32">
        <v>27</v>
      </c>
      <c r="I66" s="32"/>
      <c r="J66" s="32"/>
      <c r="K66" s="32"/>
      <c r="L66" s="31">
        <f t="shared" si="40"/>
        <v>15</v>
      </c>
      <c r="M66" s="30">
        <f t="shared" si="41"/>
        <v>33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7"/>
      <c r="AE66" s="47"/>
      <c r="AF66" s="47"/>
      <c r="AG66" s="47"/>
      <c r="AH66" s="47"/>
      <c r="AI66" s="47">
        <v>27</v>
      </c>
      <c r="AJ66" s="47">
        <v>15</v>
      </c>
      <c r="AK66" s="47">
        <v>33</v>
      </c>
      <c r="AL66" s="36"/>
      <c r="AM66" s="36"/>
      <c r="AN66" s="36"/>
      <c r="AO66" s="36"/>
      <c r="AP66" s="36"/>
      <c r="AQ66" s="36">
        <v>3</v>
      </c>
      <c r="AR66" s="33">
        <f t="shared" si="42"/>
        <v>1.68</v>
      </c>
      <c r="AS66" s="33">
        <f t="shared" si="43"/>
        <v>3</v>
      </c>
      <c r="AT66" s="33"/>
      <c r="AU66" s="33">
        <f t="shared" si="44"/>
        <v>3</v>
      </c>
    </row>
    <row r="67" spans="1:50" s="7" customFormat="1" ht="33" customHeight="1" x14ac:dyDescent="0.2">
      <c r="A67" s="55" t="s">
        <v>199</v>
      </c>
      <c r="B67" s="38" t="s">
        <v>84</v>
      </c>
      <c r="C67" s="39" t="s">
        <v>67</v>
      </c>
      <c r="D67" s="30">
        <f t="shared" si="36"/>
        <v>75</v>
      </c>
      <c r="E67" s="30">
        <f t="shared" si="37"/>
        <v>44</v>
      </c>
      <c r="F67" s="31">
        <f t="shared" si="38"/>
        <v>0</v>
      </c>
      <c r="G67" s="31">
        <f t="shared" si="39"/>
        <v>24</v>
      </c>
      <c r="H67" s="32">
        <v>24</v>
      </c>
      <c r="I67" s="32"/>
      <c r="J67" s="32"/>
      <c r="K67" s="32"/>
      <c r="L67" s="31">
        <f t="shared" si="40"/>
        <v>20</v>
      </c>
      <c r="M67" s="30">
        <f t="shared" si="41"/>
        <v>31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7"/>
      <c r="AE67" s="47">
        <v>24</v>
      </c>
      <c r="AF67" s="47">
        <v>20</v>
      </c>
      <c r="AG67" s="47">
        <v>31</v>
      </c>
      <c r="AH67" s="47"/>
      <c r="AI67" s="47"/>
      <c r="AJ67" s="47"/>
      <c r="AK67" s="47"/>
      <c r="AL67" s="36"/>
      <c r="AM67" s="36"/>
      <c r="AN67" s="36"/>
      <c r="AO67" s="36"/>
      <c r="AP67" s="36">
        <v>3</v>
      </c>
      <c r="AQ67" s="36"/>
      <c r="AR67" s="33">
        <f t="shared" si="42"/>
        <v>1.76</v>
      </c>
      <c r="AS67" s="33">
        <f t="shared" si="43"/>
        <v>3</v>
      </c>
      <c r="AT67" s="33"/>
      <c r="AU67" s="33">
        <f t="shared" si="44"/>
        <v>3</v>
      </c>
    </row>
    <row r="68" spans="1:50" s="7" customFormat="1" x14ac:dyDescent="0.2">
      <c r="A68" s="55" t="s">
        <v>200</v>
      </c>
      <c r="B68" s="38" t="s">
        <v>120</v>
      </c>
      <c r="C68" s="39" t="s">
        <v>160</v>
      </c>
      <c r="D68" s="30">
        <f t="shared" si="36"/>
        <v>75</v>
      </c>
      <c r="E68" s="30">
        <f t="shared" si="37"/>
        <v>42</v>
      </c>
      <c r="F68" s="31">
        <f t="shared" si="38"/>
        <v>0</v>
      </c>
      <c r="G68" s="31">
        <f t="shared" si="39"/>
        <v>27</v>
      </c>
      <c r="H68" s="32">
        <v>27</v>
      </c>
      <c r="I68" s="32"/>
      <c r="J68" s="32"/>
      <c r="K68" s="32"/>
      <c r="L68" s="31">
        <f t="shared" si="40"/>
        <v>15</v>
      </c>
      <c r="M68" s="30">
        <f t="shared" si="41"/>
        <v>33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7"/>
      <c r="AE68" s="47">
        <v>27</v>
      </c>
      <c r="AF68" s="47">
        <v>15</v>
      </c>
      <c r="AG68" s="47">
        <v>33</v>
      </c>
      <c r="AH68" s="47"/>
      <c r="AI68" s="47"/>
      <c r="AJ68" s="47"/>
      <c r="AK68" s="47"/>
      <c r="AL68" s="36"/>
      <c r="AM68" s="36"/>
      <c r="AN68" s="36"/>
      <c r="AO68" s="36"/>
      <c r="AP68" s="36">
        <v>3</v>
      </c>
      <c r="AQ68" s="36"/>
      <c r="AR68" s="33">
        <f t="shared" si="42"/>
        <v>1.68</v>
      </c>
      <c r="AS68" s="33">
        <f t="shared" si="43"/>
        <v>3</v>
      </c>
      <c r="AT68" s="33"/>
      <c r="AU68" s="33">
        <f t="shared" si="44"/>
        <v>3</v>
      </c>
    </row>
    <row r="69" spans="1:50" s="7" customFormat="1" ht="25.5" customHeight="1" x14ac:dyDescent="0.2">
      <c r="A69" s="55" t="s">
        <v>201</v>
      </c>
      <c r="B69" s="45" t="s">
        <v>124</v>
      </c>
      <c r="C69" s="40" t="s">
        <v>112</v>
      </c>
      <c r="D69" s="30">
        <f t="shared" si="36"/>
        <v>125</v>
      </c>
      <c r="E69" s="30">
        <f t="shared" si="37"/>
        <v>84</v>
      </c>
      <c r="F69" s="31">
        <f t="shared" si="38"/>
        <v>0</v>
      </c>
      <c r="G69" s="31">
        <f t="shared" si="39"/>
        <v>39</v>
      </c>
      <c r="H69" s="32">
        <v>39</v>
      </c>
      <c r="I69" s="32"/>
      <c r="J69" s="32"/>
      <c r="K69" s="32"/>
      <c r="L69" s="31">
        <f t="shared" si="40"/>
        <v>45</v>
      </c>
      <c r="M69" s="30">
        <f t="shared" si="41"/>
        <v>41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8"/>
      <c r="AE69" s="48">
        <v>24</v>
      </c>
      <c r="AF69" s="48">
        <v>10</v>
      </c>
      <c r="AG69" s="48">
        <v>16</v>
      </c>
      <c r="AH69" s="48"/>
      <c r="AI69" s="48">
        <v>15</v>
      </c>
      <c r="AJ69" s="48">
        <v>35</v>
      </c>
      <c r="AK69" s="48">
        <v>25</v>
      </c>
      <c r="AL69" s="36"/>
      <c r="AM69" s="36"/>
      <c r="AN69" s="36"/>
      <c r="AO69" s="36"/>
      <c r="AP69" s="36">
        <v>2</v>
      </c>
      <c r="AQ69" s="36">
        <v>3</v>
      </c>
      <c r="AR69" s="33">
        <f t="shared" si="42"/>
        <v>3.36</v>
      </c>
      <c r="AS69" s="33">
        <f t="shared" si="43"/>
        <v>5</v>
      </c>
      <c r="AT69" s="33"/>
      <c r="AU69" s="33">
        <f t="shared" si="44"/>
        <v>5</v>
      </c>
    </row>
    <row r="70" spans="1:50" s="7" customFormat="1" x14ac:dyDescent="0.2">
      <c r="A70" s="114" t="s">
        <v>202</v>
      </c>
      <c r="B70" s="45" t="s">
        <v>132</v>
      </c>
      <c r="C70" s="40" t="s">
        <v>67</v>
      </c>
      <c r="D70" s="107">
        <f t="shared" si="36"/>
        <v>50</v>
      </c>
      <c r="E70" s="107">
        <f t="shared" si="37"/>
        <v>30</v>
      </c>
      <c r="F70" s="121">
        <f t="shared" si="38"/>
        <v>0</v>
      </c>
      <c r="G70" s="121">
        <f t="shared" si="39"/>
        <v>15</v>
      </c>
      <c r="H70" s="122">
        <v>15</v>
      </c>
      <c r="I70" s="122"/>
      <c r="J70" s="122"/>
      <c r="K70" s="122"/>
      <c r="L70" s="121">
        <f>SUM(P70,T70,X70,AB70,AF70,AJ70)</f>
        <v>15</v>
      </c>
      <c r="M70" s="107">
        <f t="shared" si="41"/>
        <v>20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8"/>
      <c r="AE70" s="48">
        <v>15</v>
      </c>
      <c r="AF70" s="48">
        <v>15</v>
      </c>
      <c r="AG70" s="48">
        <v>20</v>
      </c>
      <c r="AH70" s="48"/>
      <c r="AI70" s="48"/>
      <c r="AJ70" s="48"/>
      <c r="AK70" s="48"/>
      <c r="AL70" s="123"/>
      <c r="AM70" s="123"/>
      <c r="AN70" s="123"/>
      <c r="AO70" s="123"/>
      <c r="AP70" s="123">
        <v>2</v>
      </c>
      <c r="AQ70" s="123"/>
      <c r="AR70" s="124">
        <f t="shared" si="42"/>
        <v>1.2</v>
      </c>
      <c r="AS70" s="124">
        <f t="shared" si="43"/>
        <v>2</v>
      </c>
      <c r="AT70" s="124"/>
      <c r="AU70" s="124">
        <f t="shared" si="44"/>
        <v>2</v>
      </c>
      <c r="AX70" s="124"/>
    </row>
    <row r="71" spans="1:50" s="120" customFormat="1" ht="54.75" customHeight="1" x14ac:dyDescent="0.2">
      <c r="A71" s="105" t="s">
        <v>152</v>
      </c>
      <c r="B71" s="35" t="s">
        <v>153</v>
      </c>
      <c r="C71" s="105"/>
      <c r="D71" s="29">
        <f t="shared" ref="D71:AT71" si="45">SUM(D72:D80)</f>
        <v>700</v>
      </c>
      <c r="E71" s="29">
        <f t="shared" si="45"/>
        <v>339</v>
      </c>
      <c r="F71" s="34">
        <f t="shared" si="45"/>
        <v>0</v>
      </c>
      <c r="G71" s="34">
        <f t="shared" si="45"/>
        <v>216</v>
      </c>
      <c r="H71" s="34">
        <f t="shared" si="45"/>
        <v>216</v>
      </c>
      <c r="I71" s="34">
        <f t="shared" si="45"/>
        <v>0</v>
      </c>
      <c r="J71" s="34">
        <f t="shared" si="45"/>
        <v>0</v>
      </c>
      <c r="K71" s="34">
        <f t="shared" si="45"/>
        <v>0</v>
      </c>
      <c r="L71" s="34">
        <f t="shared" si="45"/>
        <v>123</v>
      </c>
      <c r="M71" s="29">
        <f t="shared" si="45"/>
        <v>361</v>
      </c>
      <c r="N71" s="34">
        <f t="shared" si="45"/>
        <v>0</v>
      </c>
      <c r="O71" s="34">
        <f t="shared" si="45"/>
        <v>0</v>
      </c>
      <c r="P71" s="34">
        <f t="shared" si="45"/>
        <v>0</v>
      </c>
      <c r="Q71" s="34">
        <f t="shared" si="45"/>
        <v>0</v>
      </c>
      <c r="R71" s="34">
        <f t="shared" si="45"/>
        <v>0</v>
      </c>
      <c r="S71" s="34">
        <f t="shared" si="45"/>
        <v>0</v>
      </c>
      <c r="T71" s="34">
        <f t="shared" si="45"/>
        <v>0</v>
      </c>
      <c r="U71" s="34">
        <f t="shared" si="45"/>
        <v>0</v>
      </c>
      <c r="V71" s="34">
        <f t="shared" si="45"/>
        <v>0</v>
      </c>
      <c r="W71" s="34">
        <f t="shared" si="45"/>
        <v>0</v>
      </c>
      <c r="X71" s="34">
        <f t="shared" si="45"/>
        <v>0</v>
      </c>
      <c r="Y71" s="34">
        <f t="shared" si="45"/>
        <v>0</v>
      </c>
      <c r="Z71" s="34">
        <f t="shared" si="45"/>
        <v>0</v>
      </c>
      <c r="AA71" s="34">
        <f t="shared" si="45"/>
        <v>0</v>
      </c>
      <c r="AB71" s="34">
        <f t="shared" si="45"/>
        <v>0</v>
      </c>
      <c r="AC71" s="34">
        <f t="shared" si="45"/>
        <v>0</v>
      </c>
      <c r="AD71" s="34">
        <f t="shared" si="45"/>
        <v>0</v>
      </c>
      <c r="AE71" s="34">
        <f t="shared" si="45"/>
        <v>121</v>
      </c>
      <c r="AF71" s="34">
        <f t="shared" si="45"/>
        <v>71</v>
      </c>
      <c r="AG71" s="34">
        <f t="shared" si="45"/>
        <v>208</v>
      </c>
      <c r="AH71" s="34">
        <f t="shared" si="45"/>
        <v>0</v>
      </c>
      <c r="AI71" s="34">
        <f t="shared" si="45"/>
        <v>95</v>
      </c>
      <c r="AJ71" s="34">
        <f t="shared" si="45"/>
        <v>52</v>
      </c>
      <c r="AK71" s="34">
        <f t="shared" si="45"/>
        <v>153</v>
      </c>
      <c r="AL71" s="34">
        <f t="shared" si="45"/>
        <v>0</v>
      </c>
      <c r="AM71" s="34">
        <f t="shared" si="45"/>
        <v>0</v>
      </c>
      <c r="AN71" s="34">
        <f t="shared" si="45"/>
        <v>0</v>
      </c>
      <c r="AO71" s="34">
        <f t="shared" si="45"/>
        <v>0</v>
      </c>
      <c r="AP71" s="34">
        <f t="shared" si="45"/>
        <v>16</v>
      </c>
      <c r="AQ71" s="34">
        <f t="shared" si="45"/>
        <v>12</v>
      </c>
      <c r="AR71" s="34">
        <v>15</v>
      </c>
      <c r="AS71" s="34">
        <f t="shared" si="45"/>
        <v>28</v>
      </c>
      <c r="AT71" s="34">
        <f t="shared" si="45"/>
        <v>0</v>
      </c>
      <c r="AU71" s="34">
        <f>SUM(AU72:AU80)</f>
        <v>28</v>
      </c>
    </row>
    <row r="72" spans="1:50" s="7" customFormat="1" ht="29.25" customHeight="1" x14ac:dyDescent="0.2">
      <c r="A72" s="55" t="s">
        <v>203</v>
      </c>
      <c r="B72" s="44" t="s">
        <v>144</v>
      </c>
      <c r="C72" s="37" t="s">
        <v>108</v>
      </c>
      <c r="D72" s="30">
        <f>SUM(E72,M72)</f>
        <v>100</v>
      </c>
      <c r="E72" s="30">
        <f>SUM(F72:G72,L72)</f>
        <v>50</v>
      </c>
      <c r="F72" s="31">
        <f t="shared" ref="F72:F80" si="46">SUM(N72,R72,V72,Z72,AD72,AH72)</f>
        <v>0</v>
      </c>
      <c r="G72" s="31">
        <f t="shared" ref="G72:G80" si="47">SUM(O72,S72,W72,AA72,AE72,AI72)</f>
        <v>30</v>
      </c>
      <c r="H72" s="32">
        <v>30</v>
      </c>
      <c r="I72" s="32"/>
      <c r="J72" s="32"/>
      <c r="K72" s="32"/>
      <c r="L72" s="31">
        <f t="shared" ref="L72:L80" si="48">SUM(P72,T72,X72,AB72,AF72,AJ72)</f>
        <v>20</v>
      </c>
      <c r="M72" s="30">
        <f t="shared" ref="M72:M80" si="49">SUM(Q72,U72,Y72,AC72,AG72,AK72)</f>
        <v>50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6"/>
      <c r="AE72" s="46"/>
      <c r="AF72" s="46"/>
      <c r="AG72" s="46"/>
      <c r="AH72" s="46"/>
      <c r="AI72" s="46">
        <v>30</v>
      </c>
      <c r="AJ72" s="46">
        <v>20</v>
      </c>
      <c r="AK72" s="46">
        <v>50</v>
      </c>
      <c r="AL72" s="36"/>
      <c r="AM72" s="36"/>
      <c r="AN72" s="36"/>
      <c r="AO72" s="36"/>
      <c r="AP72" s="36"/>
      <c r="AQ72" s="36">
        <v>4</v>
      </c>
      <c r="AR72" s="33">
        <v>2</v>
      </c>
      <c r="AS72" s="33">
        <f t="shared" ref="AS72:AS80" si="50">SUM(AL72:AQ72)</f>
        <v>4</v>
      </c>
      <c r="AT72" s="33"/>
      <c r="AU72" s="33">
        <f t="shared" ref="AU72:AU80" si="51">SUM(AL72:AQ72)</f>
        <v>4</v>
      </c>
    </row>
    <row r="73" spans="1:50" s="7" customFormat="1" ht="29.25" customHeight="1" x14ac:dyDescent="0.2">
      <c r="A73" s="55" t="s">
        <v>204</v>
      </c>
      <c r="B73" s="38" t="s">
        <v>145</v>
      </c>
      <c r="C73" s="39" t="s">
        <v>160</v>
      </c>
      <c r="D73" s="30">
        <f t="shared" ref="D73:D80" si="52">SUM(E73,M73)</f>
        <v>50</v>
      </c>
      <c r="E73" s="30">
        <f t="shared" ref="E73:E80" si="53">SUM(F73:G73,L73)</f>
        <v>30</v>
      </c>
      <c r="F73" s="31">
        <f t="shared" si="46"/>
        <v>0</v>
      </c>
      <c r="G73" s="31">
        <f t="shared" si="47"/>
        <v>18</v>
      </c>
      <c r="H73" s="32">
        <v>18</v>
      </c>
      <c r="I73" s="32"/>
      <c r="J73" s="32"/>
      <c r="K73" s="32"/>
      <c r="L73" s="31">
        <f t="shared" si="48"/>
        <v>12</v>
      </c>
      <c r="M73" s="30">
        <f t="shared" si="49"/>
        <v>20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7"/>
      <c r="AE73" s="47">
        <v>18</v>
      </c>
      <c r="AF73" s="47">
        <v>12</v>
      </c>
      <c r="AG73" s="47">
        <v>20</v>
      </c>
      <c r="AH73" s="47"/>
      <c r="AI73" s="47"/>
      <c r="AJ73" s="47"/>
      <c r="AK73" s="47"/>
      <c r="AL73" s="36"/>
      <c r="AM73" s="36"/>
      <c r="AN73" s="36"/>
      <c r="AO73" s="36"/>
      <c r="AP73" s="36">
        <v>2</v>
      </c>
      <c r="AQ73" s="36"/>
      <c r="AR73" s="33">
        <f>E73/25</f>
        <v>1.2</v>
      </c>
      <c r="AS73" s="33">
        <f t="shared" si="50"/>
        <v>2</v>
      </c>
      <c r="AT73" s="33"/>
      <c r="AU73" s="33">
        <f t="shared" si="51"/>
        <v>2</v>
      </c>
    </row>
    <row r="74" spans="1:50" s="7" customFormat="1" ht="29.25" customHeight="1" x14ac:dyDescent="0.2">
      <c r="A74" s="55" t="s">
        <v>205</v>
      </c>
      <c r="B74" s="38" t="s">
        <v>121</v>
      </c>
      <c r="C74" s="39" t="s">
        <v>112</v>
      </c>
      <c r="D74" s="30">
        <f t="shared" si="52"/>
        <v>100</v>
      </c>
      <c r="E74" s="30">
        <f t="shared" si="53"/>
        <v>50</v>
      </c>
      <c r="F74" s="31">
        <f t="shared" si="46"/>
        <v>0</v>
      </c>
      <c r="G74" s="31">
        <f t="shared" si="47"/>
        <v>30</v>
      </c>
      <c r="H74" s="32">
        <v>30</v>
      </c>
      <c r="I74" s="32"/>
      <c r="J74" s="32"/>
      <c r="K74" s="32"/>
      <c r="L74" s="31">
        <f t="shared" si="48"/>
        <v>20</v>
      </c>
      <c r="M74" s="30">
        <f t="shared" si="49"/>
        <v>50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7"/>
      <c r="AE74" s="47">
        <v>15</v>
      </c>
      <c r="AF74" s="47">
        <v>10</v>
      </c>
      <c r="AG74" s="47">
        <v>25</v>
      </c>
      <c r="AH74" s="47"/>
      <c r="AI74" s="47">
        <v>15</v>
      </c>
      <c r="AJ74" s="47">
        <v>10</v>
      </c>
      <c r="AK74" s="47">
        <v>25</v>
      </c>
      <c r="AL74" s="36"/>
      <c r="AM74" s="36"/>
      <c r="AN74" s="36"/>
      <c r="AO74" s="36"/>
      <c r="AP74" s="36">
        <v>2</v>
      </c>
      <c r="AQ74" s="36">
        <v>2</v>
      </c>
      <c r="AR74" s="33">
        <v>2</v>
      </c>
      <c r="AS74" s="33">
        <f t="shared" si="50"/>
        <v>4</v>
      </c>
      <c r="AT74" s="33"/>
      <c r="AU74" s="33">
        <f t="shared" si="51"/>
        <v>4</v>
      </c>
    </row>
    <row r="75" spans="1:50" s="7" customFormat="1" ht="31.5" customHeight="1" x14ac:dyDescent="0.2">
      <c r="A75" s="55" t="s">
        <v>206</v>
      </c>
      <c r="B75" s="38" t="s">
        <v>146</v>
      </c>
      <c r="C75" s="39" t="s">
        <v>162</v>
      </c>
      <c r="D75" s="30">
        <f t="shared" si="52"/>
        <v>200</v>
      </c>
      <c r="E75" s="30">
        <f t="shared" si="53"/>
        <v>84</v>
      </c>
      <c r="F75" s="31">
        <f t="shared" si="46"/>
        <v>0</v>
      </c>
      <c r="G75" s="31">
        <f t="shared" si="47"/>
        <v>64</v>
      </c>
      <c r="H75" s="32">
        <v>64</v>
      </c>
      <c r="I75" s="32"/>
      <c r="J75" s="32"/>
      <c r="K75" s="32"/>
      <c r="L75" s="31">
        <f t="shared" si="48"/>
        <v>20</v>
      </c>
      <c r="M75" s="30">
        <f t="shared" si="49"/>
        <v>116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7"/>
      <c r="AE75" s="47">
        <v>32</v>
      </c>
      <c r="AF75" s="47">
        <v>10</v>
      </c>
      <c r="AG75" s="47">
        <v>58</v>
      </c>
      <c r="AH75" s="47"/>
      <c r="AI75" s="47">
        <v>32</v>
      </c>
      <c r="AJ75" s="47">
        <v>10</v>
      </c>
      <c r="AK75" s="47">
        <v>58</v>
      </c>
      <c r="AL75" s="36"/>
      <c r="AM75" s="36"/>
      <c r="AN75" s="36"/>
      <c r="AO75" s="36"/>
      <c r="AP75" s="36">
        <v>4</v>
      </c>
      <c r="AQ75" s="36">
        <v>4</v>
      </c>
      <c r="AR75" s="33">
        <v>5</v>
      </c>
      <c r="AS75" s="33">
        <f t="shared" si="50"/>
        <v>8</v>
      </c>
      <c r="AT75" s="33"/>
      <c r="AU75" s="33">
        <f t="shared" si="51"/>
        <v>8</v>
      </c>
    </row>
    <row r="76" spans="1:50" s="7" customFormat="1" ht="31.5" customHeight="1" x14ac:dyDescent="0.2">
      <c r="A76" s="55" t="s">
        <v>207</v>
      </c>
      <c r="B76" s="38" t="s">
        <v>147</v>
      </c>
      <c r="C76" s="39" t="s">
        <v>67</v>
      </c>
      <c r="D76" s="30">
        <f t="shared" si="52"/>
        <v>50</v>
      </c>
      <c r="E76" s="30">
        <f t="shared" si="53"/>
        <v>15</v>
      </c>
      <c r="F76" s="31">
        <f t="shared" si="46"/>
        <v>0</v>
      </c>
      <c r="G76" s="31">
        <f t="shared" si="47"/>
        <v>10</v>
      </c>
      <c r="H76" s="32">
        <v>10</v>
      </c>
      <c r="I76" s="32"/>
      <c r="J76" s="32"/>
      <c r="K76" s="32"/>
      <c r="L76" s="31">
        <f t="shared" si="48"/>
        <v>5</v>
      </c>
      <c r="M76" s="30">
        <f t="shared" si="49"/>
        <v>35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7"/>
      <c r="AE76" s="47">
        <v>10</v>
      </c>
      <c r="AF76" s="47">
        <v>5</v>
      </c>
      <c r="AG76" s="47">
        <v>35</v>
      </c>
      <c r="AH76" s="47"/>
      <c r="AI76" s="47"/>
      <c r="AJ76" s="47"/>
      <c r="AK76" s="47"/>
      <c r="AL76" s="36"/>
      <c r="AM76" s="36"/>
      <c r="AN76" s="36"/>
      <c r="AO76" s="36"/>
      <c r="AP76" s="36">
        <v>2</v>
      </c>
      <c r="AQ76" s="36"/>
      <c r="AR76" s="33">
        <f>E76/25</f>
        <v>0.6</v>
      </c>
      <c r="AS76" s="33">
        <f t="shared" si="50"/>
        <v>2</v>
      </c>
      <c r="AT76" s="33"/>
      <c r="AU76" s="33">
        <f t="shared" si="51"/>
        <v>2</v>
      </c>
    </row>
    <row r="77" spans="1:50" ht="24.75" x14ac:dyDescent="0.25">
      <c r="A77" s="55" t="s">
        <v>208</v>
      </c>
      <c r="B77" s="38" t="s">
        <v>148</v>
      </c>
      <c r="C77" s="39" t="s">
        <v>67</v>
      </c>
      <c r="D77" s="30">
        <f t="shared" si="52"/>
        <v>50</v>
      </c>
      <c r="E77" s="30">
        <f t="shared" si="53"/>
        <v>30</v>
      </c>
      <c r="F77" s="31">
        <f t="shared" si="46"/>
        <v>0</v>
      </c>
      <c r="G77" s="31">
        <f t="shared" si="47"/>
        <v>18</v>
      </c>
      <c r="H77" s="32">
        <v>18</v>
      </c>
      <c r="I77" s="32"/>
      <c r="J77" s="32"/>
      <c r="K77" s="32"/>
      <c r="L77" s="31">
        <f t="shared" si="48"/>
        <v>12</v>
      </c>
      <c r="M77" s="30">
        <f t="shared" si="49"/>
        <v>20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7"/>
      <c r="AE77" s="47">
        <v>18</v>
      </c>
      <c r="AF77" s="47">
        <v>12</v>
      </c>
      <c r="AG77" s="47">
        <v>20</v>
      </c>
      <c r="AH77" s="47"/>
      <c r="AI77" s="47"/>
      <c r="AJ77" s="47"/>
      <c r="AK77" s="47"/>
      <c r="AL77" s="36"/>
      <c r="AM77" s="36"/>
      <c r="AN77" s="36"/>
      <c r="AO77" s="36"/>
      <c r="AP77" s="36">
        <v>2</v>
      </c>
      <c r="AQ77" s="36"/>
      <c r="AR77" s="33">
        <f>E77/25</f>
        <v>1.2</v>
      </c>
      <c r="AS77" s="33">
        <f t="shared" si="50"/>
        <v>2</v>
      </c>
      <c r="AT77" s="33"/>
      <c r="AU77" s="33">
        <f t="shared" si="51"/>
        <v>2</v>
      </c>
    </row>
    <row r="78" spans="1:50" s="18" customFormat="1" ht="24.75" x14ac:dyDescent="0.2">
      <c r="A78" s="55" t="s">
        <v>209</v>
      </c>
      <c r="B78" s="38" t="s">
        <v>149</v>
      </c>
      <c r="C78" s="39" t="s">
        <v>108</v>
      </c>
      <c r="D78" s="30">
        <f t="shared" si="52"/>
        <v>50</v>
      </c>
      <c r="E78" s="30">
        <f t="shared" si="53"/>
        <v>30</v>
      </c>
      <c r="F78" s="31">
        <f t="shared" si="46"/>
        <v>0</v>
      </c>
      <c r="G78" s="31">
        <f t="shared" si="47"/>
        <v>18</v>
      </c>
      <c r="H78" s="32">
        <v>18</v>
      </c>
      <c r="I78" s="32"/>
      <c r="J78" s="32"/>
      <c r="K78" s="32"/>
      <c r="L78" s="31">
        <f t="shared" si="48"/>
        <v>12</v>
      </c>
      <c r="M78" s="30">
        <f t="shared" si="49"/>
        <v>20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7"/>
      <c r="AE78" s="47"/>
      <c r="AF78" s="47"/>
      <c r="AG78" s="47"/>
      <c r="AH78" s="47"/>
      <c r="AI78" s="47">
        <v>18</v>
      </c>
      <c r="AJ78" s="47">
        <v>12</v>
      </c>
      <c r="AK78" s="47">
        <v>20</v>
      </c>
      <c r="AL78" s="36"/>
      <c r="AM78" s="36"/>
      <c r="AN78" s="36"/>
      <c r="AO78" s="36"/>
      <c r="AP78" s="36"/>
      <c r="AQ78" s="36">
        <v>2</v>
      </c>
      <c r="AR78" s="33">
        <f>E78/25</f>
        <v>1.2</v>
      </c>
      <c r="AS78" s="33">
        <f t="shared" si="50"/>
        <v>2</v>
      </c>
      <c r="AT78" s="33"/>
      <c r="AU78" s="33">
        <f t="shared" si="51"/>
        <v>2</v>
      </c>
    </row>
    <row r="79" spans="1:50" s="18" customFormat="1" ht="24.75" x14ac:dyDescent="0.2">
      <c r="A79" s="55" t="s">
        <v>210</v>
      </c>
      <c r="B79" s="45" t="s">
        <v>150</v>
      </c>
      <c r="C79" s="40" t="s">
        <v>67</v>
      </c>
      <c r="D79" s="30">
        <f t="shared" si="52"/>
        <v>50</v>
      </c>
      <c r="E79" s="30">
        <f t="shared" si="53"/>
        <v>30</v>
      </c>
      <c r="F79" s="31">
        <f t="shared" si="46"/>
        <v>0</v>
      </c>
      <c r="G79" s="31">
        <f t="shared" si="47"/>
        <v>18</v>
      </c>
      <c r="H79" s="32">
        <v>18</v>
      </c>
      <c r="I79" s="32"/>
      <c r="J79" s="32"/>
      <c r="K79" s="32"/>
      <c r="L79" s="31">
        <f t="shared" si="48"/>
        <v>12</v>
      </c>
      <c r="M79" s="30">
        <f t="shared" si="49"/>
        <v>20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8"/>
      <c r="AE79" s="48">
        <v>18</v>
      </c>
      <c r="AF79" s="48">
        <v>12</v>
      </c>
      <c r="AG79" s="48">
        <v>20</v>
      </c>
      <c r="AH79" s="48"/>
      <c r="AI79" s="48"/>
      <c r="AJ79" s="48"/>
      <c r="AK79" s="48"/>
      <c r="AL79" s="36"/>
      <c r="AM79" s="36"/>
      <c r="AN79" s="36"/>
      <c r="AO79" s="36"/>
      <c r="AP79" s="36">
        <v>2</v>
      </c>
      <c r="AQ79" s="36"/>
      <c r="AR79" s="33">
        <v>1</v>
      </c>
      <c r="AS79" s="33">
        <f t="shared" si="50"/>
        <v>2</v>
      </c>
      <c r="AT79" s="33"/>
      <c r="AU79" s="33">
        <f t="shared" si="51"/>
        <v>2</v>
      </c>
    </row>
    <row r="80" spans="1:50" s="18" customFormat="1" ht="24.75" x14ac:dyDescent="0.2">
      <c r="A80" s="55" t="s">
        <v>211</v>
      </c>
      <c r="B80" s="45" t="s">
        <v>151</v>
      </c>
      <c r="C80" s="40" t="s">
        <v>67</v>
      </c>
      <c r="D80" s="30">
        <f t="shared" si="52"/>
        <v>50</v>
      </c>
      <c r="E80" s="30">
        <f t="shared" si="53"/>
        <v>20</v>
      </c>
      <c r="F80" s="31">
        <f t="shared" si="46"/>
        <v>0</v>
      </c>
      <c r="G80" s="31">
        <f t="shared" si="47"/>
        <v>10</v>
      </c>
      <c r="H80" s="32">
        <v>10</v>
      </c>
      <c r="I80" s="32"/>
      <c r="J80" s="32"/>
      <c r="K80" s="32"/>
      <c r="L80" s="31">
        <f t="shared" si="48"/>
        <v>10</v>
      </c>
      <c r="M80" s="30">
        <f t="shared" si="49"/>
        <v>30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8"/>
      <c r="AE80" s="48">
        <v>10</v>
      </c>
      <c r="AF80" s="48">
        <v>10</v>
      </c>
      <c r="AG80" s="48">
        <v>30</v>
      </c>
      <c r="AH80" s="48"/>
      <c r="AI80" s="48"/>
      <c r="AJ80" s="48"/>
      <c r="AK80" s="48"/>
      <c r="AL80" s="36"/>
      <c r="AM80" s="36"/>
      <c r="AN80" s="36"/>
      <c r="AO80" s="36"/>
      <c r="AP80" s="36">
        <v>2</v>
      </c>
      <c r="AQ80" s="36"/>
      <c r="AR80" s="33">
        <f>E80/25</f>
        <v>0.8</v>
      </c>
      <c r="AS80" s="33">
        <f t="shared" si="50"/>
        <v>2</v>
      </c>
      <c r="AT80" s="33"/>
      <c r="AU80" s="33">
        <f t="shared" si="51"/>
        <v>2</v>
      </c>
    </row>
    <row r="81" spans="1:48" s="18" customFormat="1" ht="24.75" x14ac:dyDescent="0.2">
      <c r="A81" s="85" t="s">
        <v>118</v>
      </c>
      <c r="B81" s="35" t="s">
        <v>55</v>
      </c>
      <c r="C81" s="105"/>
      <c r="D81" s="29">
        <f t="shared" ref="D81:AU81" si="54">SUM(D82:D82)</f>
        <v>560</v>
      </c>
      <c r="E81" s="29">
        <f t="shared" si="54"/>
        <v>0</v>
      </c>
      <c r="F81" s="34">
        <f t="shared" si="54"/>
        <v>0</v>
      </c>
      <c r="G81" s="34">
        <f t="shared" si="54"/>
        <v>0</v>
      </c>
      <c r="H81" s="34">
        <f t="shared" si="54"/>
        <v>0</v>
      </c>
      <c r="I81" s="34">
        <f t="shared" si="54"/>
        <v>0</v>
      </c>
      <c r="J81" s="34">
        <f t="shared" si="54"/>
        <v>0</v>
      </c>
      <c r="K81" s="34">
        <f t="shared" si="54"/>
        <v>0</v>
      </c>
      <c r="L81" s="34">
        <f t="shared" si="54"/>
        <v>0</v>
      </c>
      <c r="M81" s="29">
        <f t="shared" si="54"/>
        <v>560</v>
      </c>
      <c r="N81" s="34">
        <f t="shared" si="54"/>
        <v>0</v>
      </c>
      <c r="O81" s="34">
        <f t="shared" si="54"/>
        <v>0</v>
      </c>
      <c r="P81" s="34">
        <f t="shared" si="54"/>
        <v>0</v>
      </c>
      <c r="Q81" s="34">
        <f t="shared" si="54"/>
        <v>0</v>
      </c>
      <c r="R81" s="34">
        <f t="shared" si="54"/>
        <v>0</v>
      </c>
      <c r="S81" s="34">
        <f t="shared" si="54"/>
        <v>0</v>
      </c>
      <c r="T81" s="34">
        <f t="shared" si="54"/>
        <v>0</v>
      </c>
      <c r="U81" s="34">
        <f t="shared" si="54"/>
        <v>265</v>
      </c>
      <c r="V81" s="34">
        <f t="shared" si="54"/>
        <v>0</v>
      </c>
      <c r="W81" s="34">
        <f t="shared" si="54"/>
        <v>0</v>
      </c>
      <c r="X81" s="34">
        <f t="shared" si="54"/>
        <v>0</v>
      </c>
      <c r="Y81" s="34">
        <f t="shared" si="54"/>
        <v>0</v>
      </c>
      <c r="Z81" s="34">
        <f t="shared" si="54"/>
        <v>0</v>
      </c>
      <c r="AA81" s="34">
        <f t="shared" si="54"/>
        <v>0</v>
      </c>
      <c r="AB81" s="34">
        <f t="shared" si="54"/>
        <v>0</v>
      </c>
      <c r="AC81" s="34">
        <f t="shared" si="54"/>
        <v>190</v>
      </c>
      <c r="AD81" s="34">
        <f t="shared" si="54"/>
        <v>0</v>
      </c>
      <c r="AE81" s="34">
        <f t="shared" si="54"/>
        <v>0</v>
      </c>
      <c r="AF81" s="34">
        <f t="shared" si="54"/>
        <v>0</v>
      </c>
      <c r="AG81" s="34">
        <f t="shared" si="54"/>
        <v>0</v>
      </c>
      <c r="AH81" s="34">
        <f t="shared" si="54"/>
        <v>0</v>
      </c>
      <c r="AI81" s="34">
        <f t="shared" si="54"/>
        <v>0</v>
      </c>
      <c r="AJ81" s="34">
        <f t="shared" si="54"/>
        <v>0</v>
      </c>
      <c r="AK81" s="34">
        <f t="shared" si="54"/>
        <v>105</v>
      </c>
      <c r="AL81" s="34">
        <f t="shared" si="54"/>
        <v>0</v>
      </c>
      <c r="AM81" s="34">
        <f t="shared" si="54"/>
        <v>7</v>
      </c>
      <c r="AN81" s="34">
        <f t="shared" si="54"/>
        <v>0</v>
      </c>
      <c r="AO81" s="34">
        <f t="shared" si="54"/>
        <v>7</v>
      </c>
      <c r="AP81" s="34">
        <f t="shared" si="54"/>
        <v>0</v>
      </c>
      <c r="AQ81" s="34">
        <f t="shared" si="54"/>
        <v>3</v>
      </c>
      <c r="AR81" s="34">
        <f t="shared" si="54"/>
        <v>0</v>
      </c>
      <c r="AS81" s="34">
        <f t="shared" si="54"/>
        <v>0</v>
      </c>
      <c r="AT81" s="34">
        <f t="shared" si="54"/>
        <v>0</v>
      </c>
      <c r="AU81" s="34">
        <f t="shared" si="54"/>
        <v>0</v>
      </c>
    </row>
    <row r="82" spans="1:48" s="18" customFormat="1" ht="24.75" x14ac:dyDescent="0.2">
      <c r="A82" s="21" t="s">
        <v>212</v>
      </c>
      <c r="B82" s="77" t="s">
        <v>133</v>
      </c>
      <c r="C82" s="49" t="s">
        <v>134</v>
      </c>
      <c r="D82" s="30">
        <f>SUM(E82,M82)</f>
        <v>560</v>
      </c>
      <c r="E82" s="30">
        <f>SUM(F82:G82,L82)</f>
        <v>0</v>
      </c>
      <c r="F82" s="31">
        <f>SUM(N82,R82,V82,Z82,AD82,AH82)</f>
        <v>0</v>
      </c>
      <c r="G82" s="31">
        <f>SUM(O82,S82,W82,AA82,AE82,AI82)</f>
        <v>0</v>
      </c>
      <c r="H82" s="32"/>
      <c r="I82" s="32"/>
      <c r="J82" s="32"/>
      <c r="K82" s="32"/>
      <c r="L82" s="31">
        <f t="shared" si="21"/>
        <v>0</v>
      </c>
      <c r="M82" s="30">
        <f>SUM(Q82,U82,Y82,AC82,AG82,AK82)</f>
        <v>560</v>
      </c>
      <c r="N82" s="33"/>
      <c r="O82" s="33"/>
      <c r="P82" s="33"/>
      <c r="Q82" s="33"/>
      <c r="R82" s="33"/>
      <c r="S82" s="33"/>
      <c r="T82" s="33"/>
      <c r="U82" s="33">
        <v>265</v>
      </c>
      <c r="V82" s="33"/>
      <c r="W82" s="33"/>
      <c r="X82" s="33"/>
      <c r="Y82" s="33"/>
      <c r="Z82" s="33"/>
      <c r="AA82" s="33"/>
      <c r="AB82" s="33"/>
      <c r="AC82" s="33">
        <v>190</v>
      </c>
      <c r="AD82" s="33"/>
      <c r="AE82" s="33"/>
      <c r="AF82" s="33"/>
      <c r="AG82" s="33"/>
      <c r="AH82" s="33"/>
      <c r="AI82" s="33"/>
      <c r="AJ82" s="33"/>
      <c r="AK82" s="33">
        <v>105</v>
      </c>
      <c r="AL82" s="36"/>
      <c r="AM82" s="36">
        <v>7</v>
      </c>
      <c r="AN82" s="36"/>
      <c r="AO82" s="36">
        <v>7</v>
      </c>
      <c r="AP82" s="36"/>
      <c r="AQ82" s="36">
        <v>3</v>
      </c>
      <c r="AR82" s="33">
        <f>E82/25</f>
        <v>0</v>
      </c>
      <c r="AS82" s="33"/>
      <c r="AT82" s="33"/>
      <c r="AU82" s="33"/>
    </row>
    <row r="83" spans="1:48" s="18" customFormat="1" ht="24.75" x14ac:dyDescent="0.2">
      <c r="A83" s="183" t="s">
        <v>157</v>
      </c>
      <c r="B83" s="184"/>
      <c r="C83" s="185"/>
      <c r="D83" s="181">
        <f>SUM(D8,D19,D31,D91,D51,D81)</f>
        <v>4821</v>
      </c>
      <c r="E83" s="181">
        <f t="shared" ref="E83:L83" si="55">SUM(E8,E19,E31,E51,E81)</f>
        <v>2322</v>
      </c>
      <c r="F83" s="181">
        <f t="shared" si="55"/>
        <v>319</v>
      </c>
      <c r="G83" s="181">
        <f t="shared" si="55"/>
        <v>963</v>
      </c>
      <c r="H83" s="181">
        <f t="shared" si="55"/>
        <v>708</v>
      </c>
      <c r="I83" s="181">
        <f t="shared" si="55"/>
        <v>211</v>
      </c>
      <c r="J83" s="181">
        <f t="shared" si="55"/>
        <v>36</v>
      </c>
      <c r="K83" s="181">
        <f t="shared" si="55"/>
        <v>0</v>
      </c>
      <c r="L83" s="181">
        <f t="shared" si="55"/>
        <v>1040</v>
      </c>
      <c r="M83" s="137">
        <f>SUM(M8,M19,M31,M51,M81)</f>
        <v>2499</v>
      </c>
      <c r="N83" s="30">
        <f t="shared" ref="N83:AK83" si="56">SUM(N8,N19,N31,O90,N51,N81)</f>
        <v>86</v>
      </c>
      <c r="O83" s="30">
        <f t="shared" si="56"/>
        <v>128</v>
      </c>
      <c r="P83" s="30">
        <f t="shared" si="56"/>
        <v>211</v>
      </c>
      <c r="Q83" s="30">
        <f t="shared" si="56"/>
        <v>350</v>
      </c>
      <c r="R83" s="30">
        <f t="shared" si="56"/>
        <v>81</v>
      </c>
      <c r="S83" s="30">
        <f t="shared" si="56"/>
        <v>141</v>
      </c>
      <c r="T83" s="30">
        <f t="shared" si="56"/>
        <v>153</v>
      </c>
      <c r="U83" s="30">
        <f t="shared" si="56"/>
        <v>490</v>
      </c>
      <c r="V83" s="30">
        <f t="shared" si="56"/>
        <v>93</v>
      </c>
      <c r="W83" s="30">
        <f t="shared" si="56"/>
        <v>156</v>
      </c>
      <c r="X83" s="30">
        <f t="shared" si="56"/>
        <v>194</v>
      </c>
      <c r="Y83" s="30">
        <f t="shared" si="56"/>
        <v>357</v>
      </c>
      <c r="Z83" s="30">
        <f t="shared" si="56"/>
        <v>33</v>
      </c>
      <c r="AA83" s="30">
        <f t="shared" si="56"/>
        <v>131</v>
      </c>
      <c r="AB83" s="30">
        <f t="shared" si="56"/>
        <v>152</v>
      </c>
      <c r="AC83" s="30">
        <f t="shared" si="56"/>
        <v>484</v>
      </c>
      <c r="AD83" s="30">
        <f t="shared" si="56"/>
        <v>17</v>
      </c>
      <c r="AE83" s="30">
        <f t="shared" si="56"/>
        <v>234</v>
      </c>
      <c r="AF83" s="30">
        <f t="shared" si="56"/>
        <v>183</v>
      </c>
      <c r="AG83" s="30">
        <f t="shared" si="56"/>
        <v>344</v>
      </c>
      <c r="AH83" s="30">
        <f t="shared" si="56"/>
        <v>9</v>
      </c>
      <c r="AI83" s="30">
        <f t="shared" si="56"/>
        <v>173</v>
      </c>
      <c r="AJ83" s="30">
        <f t="shared" si="56"/>
        <v>147</v>
      </c>
      <c r="AK83" s="30">
        <f t="shared" si="56"/>
        <v>474</v>
      </c>
      <c r="AL83" s="30">
        <f t="shared" ref="AL83:AU83" si="57">SUM(AL8,AL19,AL31,AL51,AL81)</f>
        <v>30</v>
      </c>
      <c r="AM83" s="30">
        <f t="shared" si="57"/>
        <v>30</v>
      </c>
      <c r="AN83" s="30">
        <f t="shared" si="57"/>
        <v>30</v>
      </c>
      <c r="AO83" s="30">
        <f t="shared" si="57"/>
        <v>30</v>
      </c>
      <c r="AP83" s="30">
        <f t="shared" si="57"/>
        <v>30</v>
      </c>
      <c r="AQ83" s="30">
        <f t="shared" si="57"/>
        <v>30</v>
      </c>
      <c r="AR83" s="181">
        <f t="shared" si="57"/>
        <v>92.88</v>
      </c>
      <c r="AS83" s="181">
        <f t="shared" si="57"/>
        <v>99</v>
      </c>
      <c r="AT83" s="181">
        <f t="shared" si="57"/>
        <v>7</v>
      </c>
      <c r="AU83" s="181">
        <f t="shared" si="57"/>
        <v>51</v>
      </c>
    </row>
    <row r="84" spans="1:48" s="18" customFormat="1" ht="26.25" customHeight="1" x14ac:dyDescent="0.2">
      <c r="A84" s="186"/>
      <c r="B84" s="187"/>
      <c r="C84" s="188"/>
      <c r="D84" s="182"/>
      <c r="E84" s="182"/>
      <c r="F84" s="182"/>
      <c r="G84" s="182"/>
      <c r="H84" s="182"/>
      <c r="I84" s="182"/>
      <c r="J84" s="182"/>
      <c r="K84" s="182"/>
      <c r="L84" s="182"/>
      <c r="M84" s="138"/>
      <c r="N84" s="175">
        <f>SUM(N83:Q83)</f>
        <v>775</v>
      </c>
      <c r="O84" s="176"/>
      <c r="P84" s="176"/>
      <c r="Q84" s="177"/>
      <c r="R84" s="175">
        <f>SUM(R83:U83)</f>
        <v>865</v>
      </c>
      <c r="S84" s="176"/>
      <c r="T84" s="176"/>
      <c r="U84" s="177"/>
      <c r="V84" s="175">
        <f>SUM(V83:Y83)</f>
        <v>800</v>
      </c>
      <c r="W84" s="176"/>
      <c r="X84" s="176"/>
      <c r="Y84" s="177"/>
      <c r="Z84" s="175">
        <f>SUM(Z83:AC83)</f>
        <v>800</v>
      </c>
      <c r="AA84" s="176"/>
      <c r="AB84" s="176"/>
      <c r="AC84" s="177"/>
      <c r="AD84" s="175">
        <f>SUM(AD83:AG83)</f>
        <v>778</v>
      </c>
      <c r="AE84" s="176"/>
      <c r="AF84" s="176"/>
      <c r="AG84" s="177"/>
      <c r="AH84" s="175">
        <f>SUM(AH83:AK83)</f>
        <v>803</v>
      </c>
      <c r="AI84" s="176"/>
      <c r="AJ84" s="176"/>
      <c r="AK84" s="177"/>
      <c r="AL84" s="175">
        <f>SUM(AL83:AQ83)</f>
        <v>180</v>
      </c>
      <c r="AM84" s="176"/>
      <c r="AN84" s="176"/>
      <c r="AO84" s="176"/>
      <c r="AP84" s="176"/>
      <c r="AQ84" s="177"/>
      <c r="AR84" s="182"/>
      <c r="AS84" s="182"/>
      <c r="AT84" s="182"/>
      <c r="AU84" s="182"/>
    </row>
    <row r="85" spans="1:48" s="18" customFormat="1" ht="24.75" x14ac:dyDescent="0.2">
      <c r="A85" s="183" t="s">
        <v>158</v>
      </c>
      <c r="B85" s="184"/>
      <c r="C85" s="185"/>
      <c r="D85" s="181">
        <f>SUM(D8,D19,D31,D91,D61,D81)</f>
        <v>4821</v>
      </c>
      <c r="E85" s="181">
        <f t="shared" ref="E85:J85" si="58">SUM(E8,E19,E31,E61,E81)</f>
        <v>2335</v>
      </c>
      <c r="F85" s="181">
        <f t="shared" si="58"/>
        <v>319</v>
      </c>
      <c r="G85" s="181">
        <f t="shared" si="58"/>
        <v>963</v>
      </c>
      <c r="H85" s="181">
        <f t="shared" si="58"/>
        <v>708</v>
      </c>
      <c r="I85" s="181">
        <f t="shared" si="58"/>
        <v>211</v>
      </c>
      <c r="J85" s="181">
        <f t="shared" si="58"/>
        <v>36</v>
      </c>
      <c r="K85" s="181">
        <f>SUM(K17,K29,K42,K71,K81)</f>
        <v>0</v>
      </c>
      <c r="L85" s="181">
        <f>SUM(L8,L19,L31,L61,L81)</f>
        <v>1053</v>
      </c>
      <c r="M85" s="137">
        <f>SUM(M8,M19,M31,M61,M81)</f>
        <v>2486</v>
      </c>
      <c r="N85" s="30">
        <f t="shared" ref="N85:AK85" si="59">SUM(N8,N19,N31,O90,N61,N81)</f>
        <v>86</v>
      </c>
      <c r="O85" s="30">
        <f t="shared" si="59"/>
        <v>128</v>
      </c>
      <c r="P85" s="30">
        <f t="shared" si="59"/>
        <v>211</v>
      </c>
      <c r="Q85" s="30">
        <f t="shared" si="59"/>
        <v>350</v>
      </c>
      <c r="R85" s="30">
        <f t="shared" si="59"/>
        <v>81</v>
      </c>
      <c r="S85" s="30">
        <f t="shared" si="59"/>
        <v>141</v>
      </c>
      <c r="T85" s="30">
        <f t="shared" si="59"/>
        <v>153</v>
      </c>
      <c r="U85" s="30">
        <f t="shared" si="59"/>
        <v>490</v>
      </c>
      <c r="V85" s="30">
        <f t="shared" si="59"/>
        <v>93</v>
      </c>
      <c r="W85" s="30">
        <f t="shared" si="59"/>
        <v>156</v>
      </c>
      <c r="X85" s="30">
        <f t="shared" si="59"/>
        <v>194</v>
      </c>
      <c r="Y85" s="30">
        <f t="shared" si="59"/>
        <v>357</v>
      </c>
      <c r="Z85" s="30">
        <f t="shared" si="59"/>
        <v>33</v>
      </c>
      <c r="AA85" s="30">
        <f t="shared" si="59"/>
        <v>131</v>
      </c>
      <c r="AB85" s="30">
        <f t="shared" si="59"/>
        <v>152</v>
      </c>
      <c r="AC85" s="30">
        <f t="shared" si="59"/>
        <v>484</v>
      </c>
      <c r="AD85" s="30">
        <f t="shared" si="59"/>
        <v>17</v>
      </c>
      <c r="AE85" s="30">
        <f t="shared" si="59"/>
        <v>241</v>
      </c>
      <c r="AF85" s="30">
        <f t="shared" si="59"/>
        <v>178</v>
      </c>
      <c r="AG85" s="30">
        <f t="shared" si="59"/>
        <v>342</v>
      </c>
      <c r="AH85" s="30">
        <f t="shared" si="59"/>
        <v>9</v>
      </c>
      <c r="AI85" s="30">
        <f t="shared" si="59"/>
        <v>166</v>
      </c>
      <c r="AJ85" s="30">
        <f t="shared" si="59"/>
        <v>165</v>
      </c>
      <c r="AK85" s="30">
        <f t="shared" si="59"/>
        <v>463</v>
      </c>
      <c r="AL85" s="30">
        <f t="shared" ref="AL85:AU85" si="60">SUM(AL8,AL19,AL31,AL61,AL81)</f>
        <v>30</v>
      </c>
      <c r="AM85" s="30">
        <f t="shared" si="60"/>
        <v>30</v>
      </c>
      <c r="AN85" s="30">
        <f t="shared" si="60"/>
        <v>30</v>
      </c>
      <c r="AO85" s="30">
        <f t="shared" si="60"/>
        <v>30</v>
      </c>
      <c r="AP85" s="30">
        <f t="shared" si="60"/>
        <v>30</v>
      </c>
      <c r="AQ85" s="30">
        <f t="shared" si="60"/>
        <v>30</v>
      </c>
      <c r="AR85" s="181">
        <f t="shared" si="60"/>
        <v>93.399999999999991</v>
      </c>
      <c r="AS85" s="181">
        <f t="shared" si="60"/>
        <v>99</v>
      </c>
      <c r="AT85" s="181">
        <f t="shared" si="60"/>
        <v>7</v>
      </c>
      <c r="AU85" s="181">
        <f t="shared" si="60"/>
        <v>51</v>
      </c>
    </row>
    <row r="86" spans="1:48" s="18" customFormat="1" ht="22.5" customHeight="1" x14ac:dyDescent="0.2">
      <c r="A86" s="186"/>
      <c r="B86" s="187"/>
      <c r="C86" s="188"/>
      <c r="D86" s="182"/>
      <c r="E86" s="182"/>
      <c r="F86" s="182"/>
      <c r="G86" s="182"/>
      <c r="H86" s="182"/>
      <c r="I86" s="182"/>
      <c r="J86" s="182"/>
      <c r="K86" s="182"/>
      <c r="L86" s="182"/>
      <c r="M86" s="138"/>
      <c r="N86" s="175">
        <f>SUM(N85:Q85)</f>
        <v>775</v>
      </c>
      <c r="O86" s="176"/>
      <c r="P86" s="176"/>
      <c r="Q86" s="177"/>
      <c r="R86" s="175">
        <f>SUM(R85:U85)</f>
        <v>865</v>
      </c>
      <c r="S86" s="176"/>
      <c r="T86" s="176"/>
      <c r="U86" s="177"/>
      <c r="V86" s="175">
        <f>SUM(V85:Y85)</f>
        <v>800</v>
      </c>
      <c r="W86" s="176"/>
      <c r="X86" s="176"/>
      <c r="Y86" s="177"/>
      <c r="Z86" s="175">
        <f>SUM(Z85:AC85)</f>
        <v>800</v>
      </c>
      <c r="AA86" s="176"/>
      <c r="AB86" s="176"/>
      <c r="AC86" s="177"/>
      <c r="AD86" s="175">
        <f>SUM(AD85:AG85)</f>
        <v>778</v>
      </c>
      <c r="AE86" s="176"/>
      <c r="AF86" s="176"/>
      <c r="AG86" s="177"/>
      <c r="AH86" s="175">
        <f>SUM(AH85:AK85)</f>
        <v>803</v>
      </c>
      <c r="AI86" s="176"/>
      <c r="AJ86" s="176"/>
      <c r="AK86" s="177"/>
      <c r="AL86" s="175">
        <f>SUM(AL85:AQ85)</f>
        <v>180</v>
      </c>
      <c r="AM86" s="176"/>
      <c r="AN86" s="176"/>
      <c r="AO86" s="176"/>
      <c r="AP86" s="176"/>
      <c r="AQ86" s="176"/>
      <c r="AR86" s="182"/>
      <c r="AS86" s="182"/>
      <c r="AT86" s="182"/>
      <c r="AU86" s="182"/>
    </row>
    <row r="87" spans="1:48" s="18" customFormat="1" ht="24.75" x14ac:dyDescent="0.2">
      <c r="A87" s="183" t="s">
        <v>159</v>
      </c>
      <c r="B87" s="184"/>
      <c r="C87" s="185"/>
      <c r="D87" s="181">
        <f t="shared" ref="D87:AU87" si="61">SUM(D8,D19,D31,D71,D81)</f>
        <v>4821</v>
      </c>
      <c r="E87" s="181">
        <f t="shared" si="61"/>
        <v>2282</v>
      </c>
      <c r="F87" s="181">
        <f t="shared" si="61"/>
        <v>319</v>
      </c>
      <c r="G87" s="181">
        <f t="shared" si="61"/>
        <v>963</v>
      </c>
      <c r="H87" s="181">
        <f t="shared" si="61"/>
        <v>708</v>
      </c>
      <c r="I87" s="181">
        <f t="shared" si="61"/>
        <v>211</v>
      </c>
      <c r="J87" s="181">
        <f t="shared" si="61"/>
        <v>36</v>
      </c>
      <c r="K87" s="181">
        <f t="shared" si="61"/>
        <v>0</v>
      </c>
      <c r="L87" s="181">
        <f t="shared" si="61"/>
        <v>1000</v>
      </c>
      <c r="M87" s="137">
        <f>SUM(M8,M19,M31,M71,M81)</f>
        <v>2539</v>
      </c>
      <c r="N87" s="30">
        <f t="shared" si="61"/>
        <v>86</v>
      </c>
      <c r="O87" s="30">
        <f t="shared" si="61"/>
        <v>128</v>
      </c>
      <c r="P87" s="30">
        <f t="shared" si="61"/>
        <v>211</v>
      </c>
      <c r="Q87" s="30">
        <f t="shared" si="61"/>
        <v>350</v>
      </c>
      <c r="R87" s="30">
        <f t="shared" si="61"/>
        <v>81</v>
      </c>
      <c r="S87" s="30">
        <f t="shared" si="61"/>
        <v>141</v>
      </c>
      <c r="T87" s="30">
        <f t="shared" si="61"/>
        <v>153</v>
      </c>
      <c r="U87" s="30">
        <f t="shared" si="61"/>
        <v>490</v>
      </c>
      <c r="V87" s="30">
        <f t="shared" si="61"/>
        <v>93</v>
      </c>
      <c r="W87" s="30">
        <f t="shared" si="61"/>
        <v>156</v>
      </c>
      <c r="X87" s="30">
        <f t="shared" si="61"/>
        <v>194</v>
      </c>
      <c r="Y87" s="30">
        <f t="shared" si="61"/>
        <v>357</v>
      </c>
      <c r="Z87" s="30">
        <f t="shared" si="61"/>
        <v>33</v>
      </c>
      <c r="AA87" s="30">
        <f t="shared" si="61"/>
        <v>131</v>
      </c>
      <c r="AB87" s="30">
        <f t="shared" si="61"/>
        <v>152</v>
      </c>
      <c r="AC87" s="30">
        <f t="shared" si="61"/>
        <v>484</v>
      </c>
      <c r="AD87" s="30">
        <f t="shared" si="61"/>
        <v>17</v>
      </c>
      <c r="AE87" s="30">
        <f t="shared" si="61"/>
        <v>224</v>
      </c>
      <c r="AF87" s="30">
        <f t="shared" si="61"/>
        <v>157</v>
      </c>
      <c r="AG87" s="30">
        <f t="shared" si="61"/>
        <v>380</v>
      </c>
      <c r="AH87" s="30">
        <f t="shared" si="61"/>
        <v>9</v>
      </c>
      <c r="AI87" s="30">
        <f t="shared" si="61"/>
        <v>183</v>
      </c>
      <c r="AJ87" s="30">
        <f t="shared" si="61"/>
        <v>133</v>
      </c>
      <c r="AK87" s="30">
        <f t="shared" si="61"/>
        <v>478</v>
      </c>
      <c r="AL87" s="30">
        <f t="shared" si="61"/>
        <v>30</v>
      </c>
      <c r="AM87" s="30">
        <f t="shared" si="61"/>
        <v>30</v>
      </c>
      <c r="AN87" s="30">
        <f t="shared" si="61"/>
        <v>30</v>
      </c>
      <c r="AO87" s="30">
        <f t="shared" si="61"/>
        <v>30</v>
      </c>
      <c r="AP87" s="30">
        <f t="shared" si="61"/>
        <v>30</v>
      </c>
      <c r="AQ87" s="30">
        <f t="shared" si="61"/>
        <v>30</v>
      </c>
      <c r="AR87" s="181">
        <f t="shared" si="61"/>
        <v>92.72</v>
      </c>
      <c r="AS87" s="181">
        <f t="shared" si="61"/>
        <v>99</v>
      </c>
      <c r="AT87" s="181">
        <f t="shared" si="61"/>
        <v>7</v>
      </c>
      <c r="AU87" s="181">
        <f t="shared" si="61"/>
        <v>51</v>
      </c>
    </row>
    <row r="88" spans="1:48" s="18" customFormat="1" ht="22.5" customHeight="1" x14ac:dyDescent="0.2">
      <c r="A88" s="186"/>
      <c r="B88" s="187"/>
      <c r="C88" s="188"/>
      <c r="D88" s="182"/>
      <c r="E88" s="182"/>
      <c r="F88" s="182"/>
      <c r="G88" s="182"/>
      <c r="H88" s="182"/>
      <c r="I88" s="182"/>
      <c r="J88" s="182"/>
      <c r="K88" s="182"/>
      <c r="L88" s="182"/>
      <c r="M88" s="138"/>
      <c r="N88" s="175">
        <f>SUM(N87:Q87)</f>
        <v>775</v>
      </c>
      <c r="O88" s="176"/>
      <c r="P88" s="176"/>
      <c r="Q88" s="177"/>
      <c r="R88" s="175">
        <f>SUM(R87:U87)</f>
        <v>865</v>
      </c>
      <c r="S88" s="176"/>
      <c r="T88" s="176"/>
      <c r="U88" s="177"/>
      <c r="V88" s="175">
        <f>SUM(V87:Y87)</f>
        <v>800</v>
      </c>
      <c r="W88" s="176"/>
      <c r="X88" s="176"/>
      <c r="Y88" s="177"/>
      <c r="Z88" s="175">
        <f>SUM(Z87:AC87)</f>
        <v>800</v>
      </c>
      <c r="AA88" s="176"/>
      <c r="AB88" s="176"/>
      <c r="AC88" s="177"/>
      <c r="AD88" s="175">
        <f>SUM(AD87:AG87)</f>
        <v>778</v>
      </c>
      <c r="AE88" s="176"/>
      <c r="AF88" s="176"/>
      <c r="AG88" s="177"/>
      <c r="AH88" s="175">
        <f>SUM(AH87:AK87)</f>
        <v>803</v>
      </c>
      <c r="AI88" s="176"/>
      <c r="AJ88" s="176"/>
      <c r="AK88" s="177"/>
      <c r="AL88" s="175">
        <f>SUM(AL87:AQ87)</f>
        <v>180</v>
      </c>
      <c r="AM88" s="176"/>
      <c r="AN88" s="176"/>
      <c r="AO88" s="176"/>
      <c r="AP88" s="176"/>
      <c r="AQ88" s="177"/>
      <c r="AR88" s="182"/>
      <c r="AS88" s="182"/>
      <c r="AT88" s="182"/>
      <c r="AU88" s="182"/>
    </row>
    <row r="89" spans="1:48" s="90" customFormat="1" ht="22.5" customHeight="1" x14ac:dyDescent="0.2">
      <c r="A89" s="150" t="s">
        <v>156</v>
      </c>
      <c r="B89" s="150"/>
      <c r="C89" s="151"/>
      <c r="D89" s="89"/>
      <c r="E89" s="30"/>
      <c r="F89" s="89"/>
      <c r="G89" s="30"/>
      <c r="H89" s="89"/>
      <c r="I89" s="30"/>
      <c r="J89" s="89"/>
      <c r="K89" s="30"/>
      <c r="L89" s="89"/>
      <c r="M89" s="57"/>
      <c r="N89" s="175">
        <v>1</v>
      </c>
      <c r="O89" s="176"/>
      <c r="P89" s="176"/>
      <c r="Q89" s="177"/>
      <c r="R89" s="175">
        <v>3</v>
      </c>
      <c r="S89" s="176"/>
      <c r="T89" s="176"/>
      <c r="U89" s="177"/>
      <c r="V89" s="175">
        <v>3</v>
      </c>
      <c r="W89" s="176"/>
      <c r="X89" s="176"/>
      <c r="Y89" s="177"/>
      <c r="Z89" s="175">
        <v>4</v>
      </c>
      <c r="AA89" s="176"/>
      <c r="AB89" s="176"/>
      <c r="AC89" s="177"/>
      <c r="AD89" s="175">
        <v>2</v>
      </c>
      <c r="AE89" s="176"/>
      <c r="AF89" s="176"/>
      <c r="AG89" s="177"/>
      <c r="AH89" s="175">
        <v>1</v>
      </c>
      <c r="AI89" s="176"/>
      <c r="AJ89" s="176"/>
      <c r="AK89" s="177"/>
      <c r="AL89" s="178"/>
      <c r="AM89" s="179"/>
      <c r="AN89" s="179"/>
      <c r="AO89" s="179"/>
      <c r="AP89" s="179"/>
      <c r="AQ89" s="179"/>
      <c r="AR89" s="179"/>
      <c r="AS89" s="179"/>
      <c r="AT89" s="179"/>
      <c r="AU89" s="180"/>
      <c r="AV89" s="98"/>
    </row>
    <row r="90" spans="1:48" s="18" customFormat="1" x14ac:dyDescent="0.5">
      <c r="A90" s="9"/>
      <c r="B90" s="73"/>
      <c r="C90" s="73"/>
      <c r="D90" s="159"/>
      <c r="E90" s="189"/>
      <c r="F90" s="189"/>
      <c r="G90" s="73"/>
      <c r="H90" s="73"/>
      <c r="I90" s="73"/>
      <c r="J90" s="73"/>
      <c r="K90" s="73"/>
      <c r="L90" s="73"/>
      <c r="M90" s="73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/>
      <c r="AI90" s="12"/>
      <c r="AJ90" s="12"/>
      <c r="AK90" s="12"/>
      <c r="AL90" s="13"/>
      <c r="AM90" s="13"/>
      <c r="AN90" s="13"/>
      <c r="AO90" s="13"/>
      <c r="AP90" s="13"/>
      <c r="AQ90" s="13"/>
      <c r="AR90" s="14"/>
      <c r="AS90" s="14"/>
      <c r="AT90" s="14"/>
      <c r="AU90" s="15"/>
    </row>
    <row r="91" spans="1:48" s="18" customFormat="1" x14ac:dyDescent="0.5">
      <c r="A91" s="9"/>
      <c r="B91" s="73"/>
      <c r="C91" s="73"/>
      <c r="D91" s="159"/>
      <c r="E91" s="189"/>
      <c r="F91" s="189"/>
      <c r="G91" s="73"/>
      <c r="H91" s="73"/>
      <c r="I91" s="73"/>
      <c r="J91" s="73"/>
      <c r="K91" s="73"/>
      <c r="L91" s="73"/>
      <c r="M91" s="73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/>
      <c r="AI91" s="12"/>
      <c r="AJ91" s="12"/>
      <c r="AK91" s="12"/>
      <c r="AL91" s="2"/>
      <c r="AM91" s="2"/>
      <c r="AN91" s="2"/>
      <c r="AO91" s="2"/>
      <c r="AP91" s="2"/>
      <c r="AQ91" s="2"/>
      <c r="AR91" s="17"/>
      <c r="AS91" s="17"/>
      <c r="AT91" s="17"/>
    </row>
    <row r="92" spans="1:48" s="18" customFormat="1" x14ac:dyDescent="0.5">
      <c r="A92" s="2"/>
      <c r="B92" s="13"/>
      <c r="C92" s="24"/>
      <c r="D92" s="13"/>
      <c r="E92" s="13"/>
      <c r="F92" s="13"/>
      <c r="G92" s="2"/>
      <c r="H92" s="2"/>
      <c r="I92" s="2"/>
      <c r="J92" s="2"/>
      <c r="K92" s="2"/>
      <c r="L92" s="2"/>
      <c r="M92" s="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1"/>
      <c r="AE92" s="11"/>
      <c r="AF92" s="11"/>
      <c r="AG92" s="11"/>
      <c r="AH92" s="12"/>
      <c r="AI92" s="12"/>
      <c r="AJ92" s="12"/>
      <c r="AK92" s="12"/>
      <c r="AL92" s="2"/>
      <c r="AM92" s="2"/>
      <c r="AN92" s="2"/>
      <c r="AO92" s="2"/>
      <c r="AP92" s="2"/>
      <c r="AQ92" s="2"/>
      <c r="AR92" s="17"/>
      <c r="AS92" s="17"/>
      <c r="AT92" s="17"/>
    </row>
    <row r="93" spans="1:48" s="18" customFormat="1" x14ac:dyDescent="0.5">
      <c r="A93" s="2"/>
      <c r="B93" s="2"/>
      <c r="C93" s="25"/>
      <c r="D93" s="2"/>
      <c r="E93" s="2"/>
      <c r="F93" s="2"/>
      <c r="G93" s="2"/>
      <c r="H93" s="2"/>
      <c r="I93" s="2"/>
      <c r="J93" s="2"/>
      <c r="K93" s="2"/>
      <c r="L93" s="2"/>
      <c r="M93" s="2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12"/>
      <c r="AJ93" s="12"/>
      <c r="AK93" s="12"/>
      <c r="AL93" s="2"/>
      <c r="AM93" s="2"/>
      <c r="AN93" s="2"/>
      <c r="AO93" s="2"/>
      <c r="AP93" s="2"/>
      <c r="AQ93" s="2"/>
      <c r="AR93" s="17"/>
      <c r="AS93" s="17"/>
      <c r="AT93" s="17"/>
    </row>
    <row r="94" spans="1:48" s="18" customFormat="1" x14ac:dyDescent="0.5">
      <c r="A94" s="2"/>
      <c r="B94" s="2"/>
      <c r="C94" s="25"/>
      <c r="D94" s="2"/>
      <c r="E94" s="2"/>
      <c r="F94" s="2"/>
      <c r="G94" s="2"/>
      <c r="H94" s="2"/>
      <c r="I94" s="2"/>
      <c r="J94" s="2"/>
      <c r="K94" s="2"/>
      <c r="L94" s="2"/>
      <c r="M94" s="2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  <c r="AI94" s="12"/>
      <c r="AJ94" s="12"/>
      <c r="AK94" s="12"/>
      <c r="AL94" s="2"/>
      <c r="AM94" s="2"/>
      <c r="AN94" s="2"/>
      <c r="AO94" s="2"/>
      <c r="AP94" s="2"/>
      <c r="AQ94" s="2"/>
      <c r="AR94" s="17"/>
      <c r="AS94" s="17"/>
      <c r="AT94" s="17"/>
    </row>
    <row r="95" spans="1:48" s="18" customFormat="1" x14ac:dyDescent="0.5">
      <c r="A95" s="2"/>
      <c r="B95" s="2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/>
      <c r="AI95" s="12"/>
      <c r="AJ95" s="12"/>
      <c r="AK95" s="12"/>
      <c r="AL95" s="2"/>
      <c r="AM95" s="2"/>
      <c r="AN95" s="2"/>
      <c r="AO95" s="2"/>
      <c r="AP95" s="2"/>
      <c r="AQ95" s="2"/>
      <c r="AR95" s="17"/>
      <c r="AS95" s="17"/>
      <c r="AT95" s="17"/>
    </row>
    <row r="96" spans="1:48" s="18" customFormat="1" x14ac:dyDescent="0.5">
      <c r="A96" s="2"/>
      <c r="B96" s="2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2"/>
      <c r="AI96" s="12"/>
      <c r="AJ96" s="12"/>
      <c r="AK96" s="12"/>
      <c r="AL96" s="2"/>
      <c r="AM96" s="2"/>
      <c r="AN96" s="2"/>
      <c r="AO96" s="2"/>
      <c r="AP96" s="2"/>
      <c r="AQ96" s="2"/>
      <c r="AR96" s="17"/>
      <c r="AS96" s="17"/>
      <c r="AT96" s="17"/>
    </row>
    <row r="97" spans="1:46" s="18" customFormat="1" x14ac:dyDescent="0.5">
      <c r="A97" s="2"/>
      <c r="B97" s="2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/>
      <c r="AI97" s="12"/>
      <c r="AJ97" s="12"/>
      <c r="AK97" s="12"/>
      <c r="AL97" s="2"/>
      <c r="AM97" s="2"/>
      <c r="AN97" s="2"/>
      <c r="AO97" s="2"/>
      <c r="AP97" s="2"/>
      <c r="AQ97" s="2"/>
      <c r="AR97" s="17"/>
      <c r="AS97" s="17"/>
      <c r="AT97" s="17"/>
    </row>
    <row r="98" spans="1:46" s="18" customFormat="1" x14ac:dyDescent="0.5">
      <c r="A98" s="2"/>
      <c r="B98" s="2"/>
      <c r="C98" s="25"/>
      <c r="D98" s="2"/>
      <c r="E98" s="2"/>
      <c r="F98" s="2"/>
      <c r="G98" s="2"/>
      <c r="H98" s="2"/>
      <c r="I98" s="2"/>
      <c r="J98" s="2"/>
      <c r="K98" s="2"/>
      <c r="L98" s="2"/>
      <c r="M98" s="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2"/>
      <c r="AM98" s="2"/>
      <c r="AN98" s="2"/>
      <c r="AO98" s="2"/>
      <c r="AP98" s="2"/>
      <c r="AQ98" s="2"/>
      <c r="AR98" s="17"/>
      <c r="AS98" s="17"/>
      <c r="AT98" s="17"/>
    </row>
    <row r="99" spans="1:46" s="18" customFormat="1" x14ac:dyDescent="0.5">
      <c r="A99" s="2"/>
      <c r="B99" s="2"/>
      <c r="C99" s="25"/>
      <c r="D99" s="2"/>
      <c r="E99" s="2"/>
      <c r="F99" s="2"/>
      <c r="G99" s="2"/>
      <c r="H99" s="2"/>
      <c r="I99" s="2"/>
      <c r="J99" s="2"/>
      <c r="K99" s="2"/>
      <c r="L99" s="2"/>
      <c r="M99" s="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2"/>
      <c r="AM99" s="2"/>
      <c r="AN99" s="2"/>
      <c r="AO99" s="2"/>
      <c r="AP99" s="2"/>
      <c r="AQ99" s="2"/>
      <c r="AR99" s="17"/>
      <c r="AS99" s="17"/>
      <c r="AT99" s="17"/>
    </row>
    <row r="100" spans="1:46" s="18" customFormat="1" x14ac:dyDescent="0.5">
      <c r="A100" s="2"/>
      <c r="B100" s="2"/>
      <c r="C100" s="2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2"/>
      <c r="AM100" s="2"/>
      <c r="AN100" s="2"/>
      <c r="AO100" s="2"/>
      <c r="AP100" s="2"/>
      <c r="AQ100" s="2"/>
      <c r="AR100" s="17"/>
      <c r="AS100" s="17"/>
      <c r="AT100" s="17"/>
    </row>
    <row r="101" spans="1:46" s="18" customFormat="1" x14ac:dyDescent="0.5">
      <c r="A101" s="2"/>
      <c r="B101" s="2"/>
      <c r="C101" s="2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2"/>
      <c r="AM101" s="2"/>
      <c r="AN101" s="2"/>
      <c r="AO101" s="2"/>
      <c r="AP101" s="2"/>
      <c r="AQ101" s="2"/>
      <c r="AR101" s="17"/>
      <c r="AS101" s="17"/>
      <c r="AT101" s="17"/>
    </row>
    <row r="102" spans="1:46" s="18" customFormat="1" x14ac:dyDescent="0.5">
      <c r="A102" s="2"/>
      <c r="B102" s="2"/>
      <c r="C102" s="2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"/>
      <c r="AM102" s="2"/>
      <c r="AN102" s="2"/>
      <c r="AO102" s="2"/>
      <c r="AP102" s="2"/>
      <c r="AQ102" s="2"/>
      <c r="AR102" s="17"/>
      <c r="AS102" s="17"/>
      <c r="AT102" s="17"/>
    </row>
    <row r="103" spans="1:46" s="18" customFormat="1" x14ac:dyDescent="0.5">
      <c r="A103" s="2"/>
      <c r="B103" s="2"/>
      <c r="C103" s="2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7"/>
      <c r="AS103" s="17"/>
      <c r="AT103" s="17"/>
    </row>
    <row r="104" spans="1:46" s="18" customFormat="1" x14ac:dyDescent="0.5">
      <c r="A104" s="2"/>
      <c r="B104" s="2"/>
      <c r="C104" s="2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7"/>
      <c r="AS104" s="17"/>
      <c r="AT104" s="17"/>
    </row>
    <row r="105" spans="1:46" s="18" customFormat="1" x14ac:dyDescent="0.5">
      <c r="A105" s="2"/>
      <c r="B105" s="2"/>
      <c r="C105" s="2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46" s="18" customFormat="1" x14ac:dyDescent="0.5">
      <c r="A106" s="2"/>
      <c r="B106" s="2"/>
      <c r="C106" s="2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46" s="18" customFormat="1" x14ac:dyDescent="0.5">
      <c r="A107" s="2"/>
      <c r="B107" s="2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46" s="18" customFormat="1" x14ac:dyDescent="0.5">
      <c r="A108" s="2"/>
      <c r="B108" s="2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46" s="18" customFormat="1" x14ac:dyDescent="0.5">
      <c r="A109" s="2"/>
      <c r="B109" s="2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  <row r="110" spans="1:46" s="18" customFormat="1" x14ac:dyDescent="0.5">
      <c r="A110" s="2"/>
      <c r="B110" s="2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7"/>
      <c r="AS110" s="17"/>
      <c r="AT110" s="17"/>
    </row>
    <row r="111" spans="1:46" s="18" customFormat="1" x14ac:dyDescent="0.5">
      <c r="A111" s="2"/>
      <c r="B111" s="2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"/>
      <c r="AM111" s="2"/>
      <c r="AN111" s="2"/>
      <c r="AO111" s="2"/>
      <c r="AP111" s="2"/>
      <c r="AQ111" s="2"/>
      <c r="AR111" s="17"/>
      <c r="AS111" s="17"/>
      <c r="AT111" s="17"/>
    </row>
    <row r="112" spans="1:46" s="18" customFormat="1" x14ac:dyDescent="0.5">
      <c r="A112" s="2"/>
      <c r="B112" s="2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2"/>
      <c r="AM112" s="2"/>
      <c r="AN112" s="2"/>
      <c r="AO112" s="2"/>
      <c r="AP112" s="2"/>
      <c r="AQ112" s="2"/>
      <c r="AR112" s="17"/>
      <c r="AS112" s="17"/>
      <c r="AT112" s="17"/>
    </row>
    <row r="113" spans="1:47" s="18" customFormat="1" x14ac:dyDescent="0.5">
      <c r="A113" s="2"/>
      <c r="B113" s="2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"/>
      <c r="AM113" s="2"/>
      <c r="AN113" s="2"/>
      <c r="AO113" s="2"/>
      <c r="AP113" s="2"/>
      <c r="AQ113" s="2"/>
      <c r="AR113" s="17"/>
      <c r="AS113" s="17"/>
      <c r="AT113" s="17"/>
    </row>
    <row r="114" spans="1:47" s="18" customFormat="1" x14ac:dyDescent="0.5">
      <c r="A114" s="2"/>
      <c r="B114" s="2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2"/>
      <c r="AM114" s="2"/>
      <c r="AN114" s="2"/>
      <c r="AO114" s="2"/>
      <c r="AP114" s="2"/>
      <c r="AQ114" s="2"/>
      <c r="AR114" s="17"/>
      <c r="AS114" s="17"/>
      <c r="AT114" s="17"/>
    </row>
    <row r="115" spans="1:47" s="18" customFormat="1" x14ac:dyDescent="0.5">
      <c r="A115" s="2"/>
      <c r="B115" s="2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"/>
      <c r="AM115" s="2"/>
      <c r="AN115" s="2"/>
      <c r="AO115" s="2"/>
      <c r="AP115" s="2"/>
      <c r="AQ115" s="2"/>
      <c r="AR115" s="17"/>
      <c r="AS115" s="17"/>
      <c r="AT115" s="17"/>
    </row>
    <row r="116" spans="1:47" s="18" customFormat="1" x14ac:dyDescent="0.5">
      <c r="A116" s="2"/>
      <c r="B116" s="2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2"/>
      <c r="AM116" s="2"/>
      <c r="AN116" s="2"/>
      <c r="AO116" s="2"/>
      <c r="AP116" s="2"/>
      <c r="AQ116" s="2"/>
      <c r="AR116" s="17"/>
      <c r="AS116" s="17"/>
      <c r="AT116" s="17"/>
    </row>
    <row r="117" spans="1:47" s="18" customFormat="1" x14ac:dyDescent="0.5">
      <c r="A117" s="2"/>
      <c r="B117" s="2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"/>
      <c r="AM117" s="2"/>
      <c r="AN117" s="2"/>
      <c r="AO117" s="2"/>
      <c r="AP117" s="2"/>
      <c r="AQ117" s="2"/>
      <c r="AR117" s="17"/>
      <c r="AS117" s="17"/>
      <c r="AT117" s="17"/>
    </row>
    <row r="118" spans="1:47" s="18" customFormat="1" x14ac:dyDescent="0.5">
      <c r="A118" s="2"/>
      <c r="B118" s="2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"/>
      <c r="AM118" s="2"/>
      <c r="AN118" s="2"/>
      <c r="AO118" s="2"/>
      <c r="AP118" s="2"/>
      <c r="AQ118" s="2"/>
      <c r="AR118" s="17"/>
      <c r="AS118" s="17"/>
      <c r="AT118" s="17"/>
    </row>
    <row r="119" spans="1:47" x14ac:dyDescent="0.5">
      <c r="A119" s="2"/>
      <c r="AL119" s="2"/>
      <c r="AM119" s="2"/>
      <c r="AN119" s="2"/>
      <c r="AO119" s="2"/>
      <c r="AP119" s="2"/>
      <c r="AQ119" s="2"/>
      <c r="AR119" s="17"/>
      <c r="AS119" s="17"/>
      <c r="AT119" s="17"/>
      <c r="AU119" s="18"/>
    </row>
    <row r="120" spans="1:47" x14ac:dyDescent="0.5">
      <c r="A120" s="2"/>
      <c r="AL120" s="2"/>
      <c r="AM120" s="2"/>
      <c r="AN120" s="2"/>
      <c r="AO120" s="2"/>
      <c r="AP120" s="2"/>
      <c r="AQ120" s="2"/>
      <c r="AR120" s="17"/>
      <c r="AS120" s="17"/>
      <c r="AT120" s="17"/>
      <c r="AU120" s="18"/>
    </row>
    <row r="121" spans="1:47" x14ac:dyDescent="0.5">
      <c r="A121" s="2"/>
      <c r="AL121" s="2"/>
      <c r="AM121" s="2"/>
      <c r="AN121" s="2"/>
      <c r="AO121" s="2"/>
      <c r="AP121" s="2"/>
      <c r="AQ121" s="2"/>
      <c r="AR121" s="17"/>
      <c r="AS121" s="17"/>
      <c r="AT121" s="17"/>
      <c r="AU121" s="18"/>
    </row>
    <row r="122" spans="1:47" x14ac:dyDescent="0.5">
      <c r="A122" s="2"/>
      <c r="AL122" s="2"/>
      <c r="AM122" s="2"/>
      <c r="AN122" s="2"/>
      <c r="AO122" s="2"/>
      <c r="AP122" s="2"/>
      <c r="AQ122" s="2"/>
      <c r="AR122" s="17"/>
      <c r="AS122" s="17"/>
      <c r="AT122" s="17"/>
      <c r="AU122" s="18"/>
    </row>
    <row r="123" spans="1:47" x14ac:dyDescent="0.5">
      <c r="A123" s="2"/>
      <c r="AL123" s="2"/>
      <c r="AM123" s="2"/>
      <c r="AN123" s="2"/>
      <c r="AO123" s="2"/>
      <c r="AP123" s="2"/>
      <c r="AQ123" s="2"/>
      <c r="AR123" s="17"/>
      <c r="AS123" s="17"/>
      <c r="AT123" s="17"/>
      <c r="AU123" s="18"/>
    </row>
    <row r="124" spans="1:47" x14ac:dyDescent="0.5">
      <c r="A124" s="2"/>
      <c r="AL124" s="2"/>
      <c r="AM124" s="2"/>
      <c r="AN124" s="2"/>
      <c r="AO124" s="2"/>
      <c r="AP124" s="2"/>
      <c r="AQ124" s="2"/>
      <c r="AR124" s="17"/>
      <c r="AS124" s="17"/>
      <c r="AT124" s="17"/>
      <c r="AU124" s="18"/>
    </row>
    <row r="125" spans="1:47" x14ac:dyDescent="0.5">
      <c r="A125" s="2"/>
      <c r="AL125" s="2"/>
      <c r="AM125" s="2"/>
      <c r="AN125" s="2"/>
      <c r="AO125" s="2"/>
      <c r="AP125" s="2"/>
      <c r="AQ125" s="2"/>
      <c r="AR125" s="17"/>
      <c r="AS125" s="17"/>
      <c r="AT125" s="17"/>
      <c r="AU125" s="18"/>
    </row>
    <row r="126" spans="1:47" x14ac:dyDescent="0.5">
      <c r="A126" s="2"/>
      <c r="AL126" s="2"/>
      <c r="AM126" s="2"/>
      <c r="AN126" s="2"/>
      <c r="AO126" s="2"/>
      <c r="AP126" s="2"/>
      <c r="AQ126" s="2"/>
      <c r="AR126" s="17"/>
      <c r="AS126" s="17"/>
      <c r="AT126" s="17"/>
      <c r="AU126" s="18"/>
    </row>
    <row r="127" spans="1:47" x14ac:dyDescent="0.5">
      <c r="A127" s="2"/>
      <c r="AL127" s="2"/>
      <c r="AM127" s="2"/>
      <c r="AN127" s="2"/>
      <c r="AO127" s="2"/>
      <c r="AP127" s="2"/>
      <c r="AQ127" s="2"/>
      <c r="AR127" s="17"/>
      <c r="AS127" s="17"/>
      <c r="AT127" s="17"/>
      <c r="AU127" s="18"/>
    </row>
    <row r="128" spans="1:47" x14ac:dyDescent="0.5">
      <c r="A128" s="2"/>
      <c r="AL128" s="2"/>
      <c r="AM128" s="2"/>
      <c r="AN128" s="2"/>
      <c r="AO128" s="2"/>
      <c r="AP128" s="2"/>
      <c r="AQ128" s="2"/>
      <c r="AR128" s="17"/>
      <c r="AS128" s="17"/>
      <c r="AT128" s="17"/>
      <c r="AU128" s="18"/>
    </row>
    <row r="129" spans="1:47" x14ac:dyDescent="0.5">
      <c r="A129" s="2"/>
      <c r="AL129" s="2"/>
      <c r="AM129" s="2"/>
      <c r="AN129" s="2"/>
      <c r="AO129" s="2"/>
      <c r="AP129" s="2"/>
      <c r="AQ129" s="2"/>
      <c r="AR129" s="17"/>
      <c r="AS129" s="17"/>
      <c r="AT129" s="17"/>
      <c r="AU129" s="18"/>
    </row>
    <row r="130" spans="1:47" x14ac:dyDescent="0.5">
      <c r="A130" s="2"/>
      <c r="AL130" s="2"/>
      <c r="AM130" s="2"/>
      <c r="AN130" s="2"/>
      <c r="AO130" s="2"/>
      <c r="AP130" s="2"/>
      <c r="AQ130" s="2"/>
      <c r="AR130" s="17"/>
      <c r="AS130" s="17"/>
      <c r="AT130" s="17"/>
      <c r="AU130" s="18"/>
    </row>
  </sheetData>
  <dataConsolidate/>
  <mergeCells count="114">
    <mergeCell ref="A1:M1"/>
    <mergeCell ref="A4:A7"/>
    <mergeCell ref="B4:B7"/>
    <mergeCell ref="C4:C7"/>
    <mergeCell ref="D4:M4"/>
    <mergeCell ref="M5:M7"/>
    <mergeCell ref="AT6:AT7"/>
    <mergeCell ref="AU6:AU7"/>
    <mergeCell ref="AP6:AP7"/>
    <mergeCell ref="AQ6:AQ7"/>
    <mergeCell ref="AR6:AR7"/>
    <mergeCell ref="AS6:AS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4:AK4"/>
    <mergeCell ref="N5:U5"/>
    <mergeCell ref="V5:AC5"/>
    <mergeCell ref="AD5:AK5"/>
    <mergeCell ref="AL5:AQ5"/>
    <mergeCell ref="AR5:AU5"/>
    <mergeCell ref="D90:F90"/>
    <mergeCell ref="D91:F91"/>
    <mergeCell ref="AN6:AN7"/>
    <mergeCell ref="AO6:AO7"/>
    <mergeCell ref="M83:M84"/>
    <mergeCell ref="AH6:AK6"/>
    <mergeCell ref="AL6:AL7"/>
    <mergeCell ref="AM6:AM7"/>
    <mergeCell ref="N6:Q6"/>
    <mergeCell ref="R6:U6"/>
    <mergeCell ref="V6:Y6"/>
    <mergeCell ref="Z6:AC6"/>
    <mergeCell ref="AD6:AG6"/>
    <mergeCell ref="H87:H88"/>
    <mergeCell ref="I87:I88"/>
    <mergeCell ref="J87:J88"/>
    <mergeCell ref="K87:K88"/>
    <mergeCell ref="L87:L88"/>
    <mergeCell ref="AU87:AU88"/>
    <mergeCell ref="H83:H84"/>
    <mergeCell ref="A87:C88"/>
    <mergeCell ref="D87:D88"/>
    <mergeCell ref="E87:E88"/>
    <mergeCell ref="F87:F88"/>
    <mergeCell ref="G87:G88"/>
    <mergeCell ref="M87:M88"/>
    <mergeCell ref="AR87:AR88"/>
    <mergeCell ref="AS87:AS88"/>
    <mergeCell ref="AT87:AT88"/>
    <mergeCell ref="N88:Q88"/>
    <mergeCell ref="R88:U88"/>
    <mergeCell ref="V88:Y88"/>
    <mergeCell ref="Z88:AC88"/>
    <mergeCell ref="AD88:AG88"/>
    <mergeCell ref="AH88:AK88"/>
    <mergeCell ref="AL88:AQ88"/>
    <mergeCell ref="AU83:AU84"/>
    <mergeCell ref="N84:Q84"/>
    <mergeCell ref="R84:U84"/>
    <mergeCell ref="V84:Y84"/>
    <mergeCell ref="Z84:AC84"/>
    <mergeCell ref="AD84:AG84"/>
    <mergeCell ref="AH84:AK84"/>
    <mergeCell ref="AL84:AQ84"/>
    <mergeCell ref="I83:I84"/>
    <mergeCell ref="J83:J84"/>
    <mergeCell ref="K83:K84"/>
    <mergeCell ref="L83:L84"/>
    <mergeCell ref="L85:L86"/>
    <mergeCell ref="A85:C86"/>
    <mergeCell ref="D85:D86"/>
    <mergeCell ref="E85:E86"/>
    <mergeCell ref="F85:F86"/>
    <mergeCell ref="G85:G86"/>
    <mergeCell ref="AR83:AR84"/>
    <mergeCell ref="AS83:AS84"/>
    <mergeCell ref="AT83:AT84"/>
    <mergeCell ref="A83:C84"/>
    <mergeCell ref="D83:D84"/>
    <mergeCell ref="E83:E84"/>
    <mergeCell ref="F83:F84"/>
    <mergeCell ref="G83:G84"/>
    <mergeCell ref="N89:Q89"/>
    <mergeCell ref="R89:U89"/>
    <mergeCell ref="V89:Y89"/>
    <mergeCell ref="Z89:AC89"/>
    <mergeCell ref="AD89:AG89"/>
    <mergeCell ref="AH89:AK89"/>
    <mergeCell ref="AL89:AU89"/>
    <mergeCell ref="A89:C89"/>
    <mergeCell ref="M85:M86"/>
    <mergeCell ref="AR85:AR86"/>
    <mergeCell ref="AS85:AS86"/>
    <mergeCell ref="AT85:AT86"/>
    <mergeCell ref="AU85:AU86"/>
    <mergeCell ref="N86:Q86"/>
    <mergeCell ref="R86:U86"/>
    <mergeCell ref="V86:Y86"/>
    <mergeCell ref="Z86:AC86"/>
    <mergeCell ref="AD86:AG86"/>
    <mergeCell ref="AH86:AK86"/>
    <mergeCell ref="AL86:AQ86"/>
    <mergeCell ref="H85:H86"/>
    <mergeCell ref="I85:I86"/>
    <mergeCell ref="J85:J86"/>
    <mergeCell ref="K85:K86"/>
  </mergeCells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Company>PWSZ Konin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Urszula Pawlińska</cp:lastModifiedBy>
  <cp:lastPrinted>2018-02-21T07:14:59Z</cp:lastPrinted>
  <dcterms:created xsi:type="dcterms:W3CDTF">2000-08-09T08:42:37Z</dcterms:created>
  <dcterms:modified xsi:type="dcterms:W3CDTF">2018-05-10T06:22:25Z</dcterms:modified>
</cp:coreProperties>
</file>