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tabRatio="576" firstSheet="1" activeTab="2"/>
  </bookViews>
  <sheets>
    <sheet name="zalacznik_nr_1" sheetId="1" r:id="rId1"/>
    <sheet name="zalacznik_nr_2" sheetId="2" r:id="rId2"/>
    <sheet name="zalacznik_nr_3a" sheetId="3" r:id="rId3"/>
    <sheet name="zalacznik_nr_3b" sheetId="4" r:id="rId4"/>
    <sheet name="zalacznik_nr_3c" sheetId="5" r:id="rId5"/>
    <sheet name="zalacznik_nr_3d" sheetId="6" r:id="rId6"/>
    <sheet name="zalacznik_nr_3e" sheetId="7" r:id="rId7"/>
  </sheets>
  <definedNames>
    <definedName name="_xlnm.Print_Area" localSheetId="2">'zalacznik_nr_3a'!$A$1:$AW$39</definedName>
    <definedName name="_xlnm.Print_Area" localSheetId="3">'zalacznik_nr_3b'!$A$1:$AW$44</definedName>
    <definedName name="_xlnm.Print_Area" localSheetId="4">'zalacznik_nr_3c'!$A$1:$AW$41</definedName>
    <definedName name="_xlnm.Print_Area" localSheetId="5">'zalacznik_nr_3d'!$A$1:$AW$33</definedName>
    <definedName name="_xlnm.Print_Area" localSheetId="6">'zalacznik_nr_3e'!$A$1:$AW$40</definedName>
    <definedName name="OLE_LINK1" localSheetId="2">'zalacznik_nr_3a'!#REF!</definedName>
    <definedName name="OLE_LINK1" localSheetId="3">'zalacznik_nr_3b'!#REF!</definedName>
    <definedName name="OLE_LINK1" localSheetId="4">'zalacznik_nr_3c'!#REF!</definedName>
    <definedName name="OLE_LINK1" localSheetId="5">'zalacznik_nr_3d'!#REF!</definedName>
    <definedName name="OLE_LINK1" localSheetId="6">'zalacznik_nr_3e'!#REF!</definedName>
  </definedNames>
  <calcPr fullCalcOnLoad="1"/>
</workbook>
</file>

<file path=xl/sharedStrings.xml><?xml version="1.0" encoding="utf-8"?>
<sst xmlns="http://schemas.openxmlformats.org/spreadsheetml/2006/main" count="1122" uniqueCount="251">
  <si>
    <t>Lp.</t>
  </si>
  <si>
    <t>Moduł kształcenia / Przedmiot</t>
  </si>
  <si>
    <t>B.</t>
  </si>
  <si>
    <t>C.</t>
  </si>
  <si>
    <t>MODUŁ KSZTAŁCENIA OGÓLNEGO</t>
  </si>
  <si>
    <t>MODUŁ KSZTAŁCENIA PODSTAWOWEGO</t>
  </si>
  <si>
    <t>MODUŁ KSZTAŁCENIA KIERUNKOWEGO</t>
  </si>
  <si>
    <t>* moduł, przedmiot lub forma zajęć do wyboru</t>
  </si>
  <si>
    <t>K_W01</t>
  </si>
  <si>
    <t>K_W02</t>
  </si>
  <si>
    <t>K_W03</t>
  </si>
  <si>
    <t>K_U01</t>
  </si>
  <si>
    <t>K_U02</t>
  </si>
  <si>
    <t>K_U03</t>
  </si>
  <si>
    <t>K_U04</t>
  </si>
  <si>
    <t>K_K01</t>
  </si>
  <si>
    <t>K_K02</t>
  </si>
  <si>
    <t>K_K03</t>
  </si>
  <si>
    <t>K_K04</t>
  </si>
  <si>
    <t>K_K05</t>
  </si>
  <si>
    <t xml:space="preserve">A. </t>
  </si>
  <si>
    <t>D1.</t>
  </si>
  <si>
    <t>D2.</t>
  </si>
  <si>
    <t>D3.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</si>
  <si>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</si>
  <si>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</si>
  <si>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</si>
  <si>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</si>
  <si>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</si>
  <si>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</si>
  <si>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</si>
  <si>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</si>
  <si>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</si>
  <si>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</si>
  <si>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</si>
  <si>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</si>
  <si>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</si>
  <si>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</si>
  <si>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</si>
  <si>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</si>
  <si>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</si>
  <si>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</si>
  <si>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</si>
  <si>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</si>
  <si>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K_K06</t>
  </si>
  <si>
    <t>K_K07</t>
  </si>
  <si>
    <t>S1P_W01</t>
  </si>
  <si>
    <t>S1P_W02</t>
  </si>
  <si>
    <t>S1P_W03</t>
  </si>
  <si>
    <t>S1P_W04</t>
  </si>
  <si>
    <t>S1P_W05</t>
  </si>
  <si>
    <t>S1P_W06</t>
  </si>
  <si>
    <t>S1P_W07</t>
  </si>
  <si>
    <t>S1P_W08</t>
  </si>
  <si>
    <t>S1P_W09</t>
  </si>
  <si>
    <t>S1P_W10</t>
  </si>
  <si>
    <t>S1P_U01</t>
  </si>
  <si>
    <t>S1P_U02</t>
  </si>
  <si>
    <t>S1P_U03</t>
  </si>
  <si>
    <t>S1P_U04</t>
  </si>
  <si>
    <t>S1P_U05</t>
  </si>
  <si>
    <t>S1P_U06</t>
  </si>
  <si>
    <t>S1P_U07</t>
  </si>
  <si>
    <t>S1P_U08</t>
  </si>
  <si>
    <t>S1P_U09</t>
  </si>
  <si>
    <t>S1P_U10</t>
  </si>
  <si>
    <t>S1P_U11</t>
  </si>
  <si>
    <t>S1P_K01</t>
  </si>
  <si>
    <t>S1P_K02</t>
  </si>
  <si>
    <t>S1P_K03</t>
  </si>
  <si>
    <t>S1P_K04</t>
  </si>
  <si>
    <t>S1P_K05</t>
  </si>
  <si>
    <t>S1P_K06</t>
  </si>
  <si>
    <t>Suma</t>
  </si>
  <si>
    <r>
      <t>3.4.2. Matryca efektów kształcenia zorientowana obszarowo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(załącznik nr 2)</t>
    </r>
  </si>
  <si>
    <r>
      <t xml:space="preserve">3.4.1. Matryca efektów kształcenia zorientowana kierunkowo </t>
    </r>
    <r>
      <rPr>
        <sz val="8"/>
        <rFont val="Verdana"/>
        <family val="2"/>
      </rPr>
      <t>(załącznik nr 1)</t>
    </r>
  </si>
  <si>
    <t>S1P_U12</t>
  </si>
  <si>
    <t>S1P_U13</t>
  </si>
  <si>
    <t>S1P_U14</t>
  </si>
  <si>
    <t>K_W16</t>
  </si>
  <si>
    <t>K_W17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</si>
  <si>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</si>
  <si>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</si>
  <si>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</si>
  <si>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</si>
  <si>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</si>
  <si>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</si>
  <si>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</si>
  <si>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</si>
  <si>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K_K08</t>
  </si>
  <si>
    <t>K_K09</t>
  </si>
  <si>
    <t>Język obcy*</t>
  </si>
  <si>
    <t>Wychowanie fizyczne*</t>
  </si>
  <si>
    <t>Technologie informacyjne</t>
  </si>
  <si>
    <t>Przedsiębiorczość</t>
  </si>
  <si>
    <t>Historia filozofii</t>
  </si>
  <si>
    <t>Łacina</t>
  </si>
  <si>
    <t>1.</t>
  </si>
  <si>
    <t>2.</t>
  </si>
  <si>
    <t>3.</t>
  </si>
  <si>
    <t>4.</t>
  </si>
  <si>
    <t>5.</t>
  </si>
  <si>
    <t>6.</t>
  </si>
  <si>
    <t>Warsztaty komunikacji i języka specjalistycznego</t>
  </si>
  <si>
    <t>Wiedza o akwizycji i nauce języka</t>
  </si>
  <si>
    <t>Gramatyka opisowa (fonetyka i fonologia)</t>
  </si>
  <si>
    <t>Gramatyka opisowa (morfologia i składnia)</t>
  </si>
  <si>
    <t>Gramatyka kontrastywna</t>
  </si>
  <si>
    <t>Językoznawstwo z elementami historii języka</t>
  </si>
  <si>
    <t>Historia literatury angielskiej i amerykańskiej/ Historia literatury niemieckiej</t>
  </si>
  <si>
    <t>Historia Wielkiej Brytanii i USA/ Historia Niemiec</t>
  </si>
  <si>
    <t>WOKAOJ/ WOKNOJ</t>
  </si>
  <si>
    <t>Seminarium dyplomowe*</t>
  </si>
  <si>
    <t>Praktyka zawodowa*</t>
  </si>
  <si>
    <t>7.</t>
  </si>
  <si>
    <t>8.</t>
  </si>
  <si>
    <t>9.</t>
  </si>
  <si>
    <t>10.</t>
  </si>
  <si>
    <t>11.</t>
  </si>
  <si>
    <t>Podstawy ekonomii</t>
  </si>
  <si>
    <t>Język obcy w biznesie</t>
  </si>
  <si>
    <t>Tłumaczenie ustne rozmów handlowych</t>
  </si>
  <si>
    <t>Tłumaczenie pisemne korespondencji i tekstów ekonomicznych</t>
  </si>
  <si>
    <t>Interkulturowość</t>
  </si>
  <si>
    <t>Wiedza o społeczeństwie współczesnym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</si>
  <si>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</si>
  <si>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</si>
  <si>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</si>
  <si>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</si>
  <si>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</si>
  <si>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</si>
  <si>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</si>
  <si>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</si>
  <si>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</si>
  <si>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</si>
  <si>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</si>
  <si>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</si>
  <si>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</si>
  <si>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</si>
  <si>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</si>
  <si>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</si>
  <si>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</si>
  <si>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</si>
  <si>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</si>
  <si>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</si>
  <si>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</si>
  <si>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</si>
  <si>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</si>
  <si>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</si>
  <si>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</si>
  <si>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</si>
  <si>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</si>
  <si>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</si>
  <si>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</si>
  <si>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</si>
  <si>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</si>
  <si>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</si>
  <si>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nauki podstawowe</t>
  </si>
  <si>
    <t>zajęcia praktyczne</t>
  </si>
  <si>
    <t>ogólnouczelniane</t>
  </si>
  <si>
    <t>zajęcia do wyboru</t>
  </si>
  <si>
    <t>w</t>
  </si>
  <si>
    <t>zp</t>
  </si>
  <si>
    <t>@</t>
  </si>
  <si>
    <t>pw</t>
  </si>
  <si>
    <t>A.</t>
  </si>
  <si>
    <t>Zo/2</t>
  </si>
  <si>
    <t>Zo/1</t>
  </si>
  <si>
    <t>Zo/5</t>
  </si>
  <si>
    <t>E/2,4,6</t>
  </si>
  <si>
    <t>Zo/4</t>
  </si>
  <si>
    <t>E/2</t>
  </si>
  <si>
    <t>E/4</t>
  </si>
  <si>
    <t>E/5</t>
  </si>
  <si>
    <t>Zo/6</t>
  </si>
  <si>
    <t>E/3,5</t>
  </si>
  <si>
    <t>E/6</t>
  </si>
  <si>
    <t>Zo/2,3,4,5</t>
  </si>
  <si>
    <t>E/3,6</t>
  </si>
  <si>
    <t>E/3</t>
  </si>
  <si>
    <t>Zo/3</t>
  </si>
  <si>
    <t>Psychologiczne teorie uczenia się i nauczania</t>
  </si>
  <si>
    <t>Przygotowanie pedagogiczno-psychologiczne. II etap kształcenia</t>
  </si>
  <si>
    <t>Bezpieczeństwo dzieci w przedszkolu i szkole</t>
  </si>
  <si>
    <t>Dykcja i emisja głosu</t>
  </si>
  <si>
    <t>Praktyka pedagogiczna*</t>
  </si>
  <si>
    <t>Komunikacja interpersonalna w języku niemieckim</t>
  </si>
  <si>
    <t>Praktyczna Nauka Języka Angielskiego/Niemieckiego</t>
  </si>
  <si>
    <t>Historia literatury angielskiej i amerykańskiej / Historia literatury niemieckiej</t>
  </si>
  <si>
    <t>Historia Wielkiej Brytanii i USA / Historia Niemiec</t>
  </si>
  <si>
    <t>WOKAOJ/WOKNOJ</t>
  </si>
  <si>
    <t>Podstawy zarządzania</t>
  </si>
  <si>
    <t>Praktyczna Nauka Języka Niemieckiego</t>
  </si>
  <si>
    <t>Historia literatury niemieckiej</t>
  </si>
  <si>
    <t>Historia Niemiec</t>
  </si>
  <si>
    <t>WOKNOJ</t>
  </si>
  <si>
    <t>Podstawy logistyki i zarządzanie łańcuchem dostaw</t>
  </si>
  <si>
    <t>Logistyka zaopatrzenia, produkcji i dystrybucji</t>
  </si>
  <si>
    <t>Logistyczna obsługa klienta</t>
  </si>
  <si>
    <t>Systemy i infrastruktura transportu</t>
  </si>
  <si>
    <t>Spedycja i centra logistyczne</t>
  </si>
  <si>
    <t>Język obcy w biznesie i logistyce</t>
  </si>
  <si>
    <r>
      <t>3.5. Plan studiów stacjonarnych</t>
    </r>
    <r>
      <rPr>
        <sz val="28"/>
        <rFont val="Verdana"/>
        <family val="2"/>
      </rPr>
      <t xml:space="preserve"> (załącznik nr 3b)</t>
    </r>
  </si>
  <si>
    <t>Praktyczna Nauka Języka Angielskiego/ Niemieckiego</t>
  </si>
  <si>
    <t>D4.</t>
  </si>
  <si>
    <t>MODUŁ KSZTAŁCENIA SPECJALNOŚCIOWEGO (FG KI)*</t>
  </si>
  <si>
    <t>Suma dla specjalności FG KI (Filolgia germańska z komunikacją interpersonalną)</t>
  </si>
  <si>
    <t>MODUŁ KSZTAŁCENIA SPECJALNOŚCIOWEGO (FA/FG JKB)*</t>
  </si>
  <si>
    <t>Suma dla specjalności FA/FG JKB (Filologia angielska/germańska z językiem i kulturą biznesu)</t>
  </si>
  <si>
    <t>MODUŁ KSZTAŁCENIA SPECJALNOŚCIOWEGO (FG EL)*</t>
  </si>
  <si>
    <t>Suma dla specjalności FG EL (Filologia germańska z elementami logistyki)</t>
  </si>
  <si>
    <t>Suma FA/FG JKB</t>
  </si>
  <si>
    <t>Suma FG EL</t>
  </si>
  <si>
    <t>Suma FG KI</t>
  </si>
  <si>
    <t>humanist.-społecz.</t>
  </si>
  <si>
    <t>MODUŁ KSZTAŁCENIA SPECJALNOŚCIOWEGO (FA/FG KEMI)*</t>
  </si>
  <si>
    <t>Psychologia ogólna z elementami psychologii komunikacji i wywierania wpływu</t>
  </si>
  <si>
    <t>Pedagogika ogólna z elementami pedagogiki interkulturowej</t>
  </si>
  <si>
    <t>Podstawy dydaktyki</t>
  </si>
  <si>
    <t>Teoria i metodyka edukacji elementarnej</t>
  </si>
  <si>
    <t>Komunikacja interpersonalna w procesach negocjacyjnych i mediacyjnych</t>
  </si>
  <si>
    <t>Komunikacja i mediacja interkulturowa</t>
  </si>
  <si>
    <t>12.</t>
  </si>
  <si>
    <t>Suma dla specjalności FA/FG KEMI (Filologia angielska/germańska z komunikacją i elementami mediacji interkulturowej)</t>
  </si>
  <si>
    <t>Praktyczna Nauka Języka Angielskiego</t>
  </si>
  <si>
    <t>Historia literatury angielskiej i amerykańskiej</t>
  </si>
  <si>
    <t>Historia Wielkiej Brytanii i USA</t>
  </si>
  <si>
    <t>WOKAOJ</t>
  </si>
  <si>
    <t>MODUŁ KSZTAŁCENIA SPECJALNOŚCIOWEGO (FA WTMJO)*</t>
  </si>
  <si>
    <t>Podstawy turystyki i rekreacji</t>
  </si>
  <si>
    <t>Organizacja sektora międzynarodowych usług turystycznych</t>
  </si>
  <si>
    <t>Pilotaż wycieczek międzynarodowych</t>
  </si>
  <si>
    <t>Międzynarodowy rynek i polityka turystyczna</t>
  </si>
  <si>
    <t>Regiony i atrakcje turystyczne świata</t>
  </si>
  <si>
    <t>Interkulturowość i język obcy w turystyce</t>
  </si>
  <si>
    <t>Język włoski/niemiecki</t>
  </si>
  <si>
    <t>Tłumaczenie ustne rozmów w branży turystycznej - język niemiecki/włoski</t>
  </si>
  <si>
    <t xml:space="preserve"> Historia literatury niemieckiej</t>
  </si>
  <si>
    <r>
      <t>3.5. Plan studiów stacjonarnych</t>
    </r>
    <r>
      <rPr>
        <sz val="28"/>
        <rFont val="Verdana"/>
        <family val="2"/>
      </rPr>
      <t xml:space="preserve"> (załącznik nr 3a)</t>
    </r>
  </si>
  <si>
    <r>
      <t>3.5. Plan studiów stacjonarnych</t>
    </r>
    <r>
      <rPr>
        <sz val="28"/>
        <rFont val="Verdana"/>
        <family val="2"/>
      </rPr>
      <t xml:space="preserve"> (załącznik nr 3c)</t>
    </r>
  </si>
  <si>
    <r>
      <t>3.5. Plan studiów stacjonarnych</t>
    </r>
    <r>
      <rPr>
        <sz val="28"/>
        <rFont val="Verdana"/>
        <family val="2"/>
      </rPr>
      <t xml:space="preserve"> (załącznik nr 3d)</t>
    </r>
  </si>
  <si>
    <r>
      <t>3.5. Plan studiów stacjonarnych</t>
    </r>
    <r>
      <rPr>
        <sz val="28"/>
        <rFont val="Verdana"/>
        <family val="2"/>
      </rPr>
      <t xml:space="preserve"> (załącznik nr 3e)</t>
    </r>
  </si>
  <si>
    <t>Dydaktyka języka angielskiego/niemieckiego</t>
  </si>
  <si>
    <t>Suma dla specjalności FA WTMJO (Filologia angielska z wiedzą o turystyce międzynarodowej i językiem niemieckim/językiem włoskim)</t>
  </si>
  <si>
    <t>Tłumaczenie pisemne korespondencji i tekstów w branży turystycznej - język niemiecki/włoski</t>
  </si>
  <si>
    <t>Tłumaczenie pisemne korespondencji i tekstów w branży turystycznej - język angielski</t>
  </si>
  <si>
    <t>MODUŁ KSZTAŁCENIA SPECJALNOŚCIOWEGO (FA/FG WTMJO)*</t>
  </si>
  <si>
    <t>D5.</t>
  </si>
  <si>
    <t>Suma FA/FG KEMI</t>
  </si>
  <si>
    <t>Suma FA WTMJO</t>
  </si>
  <si>
    <t>Proseminarium - metodologia badań i pisanie prac naukowo-badawczych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</si>
</sst>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b/>
      <sz val="8"/>
      <name val="Verdana"/>
      <family val="2"/>
    </font>
    <font>
      <sz val="28"/>
      <name val="Verdana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28"/>
      <color indexed="10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1" applyNumberFormat="0" applyAlignment="0" applyProtection="0"/>
    <xf numFmtId="0" fontId="28" fillId="14" borderId="2" applyNumberFormat="0" applyAlignment="0" applyProtection="0"/>
    <xf numFmtId="0" fontId="29" fillId="1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16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7" fillId="14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9" fillId="6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left" vertical="center"/>
    </xf>
    <xf numFmtId="3" fontId="19" fillId="6" borderId="10" xfId="0" applyNumberFormat="1" applyFont="1" applyFill="1" applyBorder="1" applyAlignment="1">
      <alignment horizontal="center" vertical="center"/>
    </xf>
    <xf numFmtId="3" fontId="21" fillId="6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19" fillId="18" borderId="10" xfId="0" applyNumberFormat="1" applyFont="1" applyFill="1" applyBorder="1" applyAlignment="1">
      <alignment horizontal="center" vertical="center"/>
    </xf>
    <xf numFmtId="3" fontId="21" fillId="18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7" borderId="1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23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0" fontId="10" fillId="6" borderId="1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3" fontId="19" fillId="18" borderId="10" xfId="0" applyNumberFormat="1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 textRotation="90"/>
    </xf>
    <xf numFmtId="0" fontId="19" fillId="6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19" fillId="6" borderId="16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 textRotation="90" wrapText="1"/>
    </xf>
    <xf numFmtId="0" fontId="21" fillId="6" borderId="10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left" vertical="center"/>
    </xf>
    <xf numFmtId="0" fontId="21" fillId="6" borderId="10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60</xdr:row>
      <xdr:rowOff>0</xdr:rowOff>
    </xdr:from>
    <xdr:to>
      <xdr:col>3</xdr:col>
      <xdr:colOff>219075</xdr:colOff>
      <xdr:row>60</xdr:row>
      <xdr:rowOff>0</xdr:rowOff>
    </xdr:to>
    <xdr:sp>
      <xdr:nvSpPr>
        <xdr:cNvPr id="1" name="Line 6"/>
        <xdr:cNvSpPr>
          <a:spLocks/>
        </xdr:cNvSpPr>
      </xdr:nvSpPr>
      <xdr:spPr>
        <a:xfrm>
          <a:off x="3448050" y="9791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" name="Line 7"/>
        <xdr:cNvSpPr>
          <a:spLocks/>
        </xdr:cNvSpPr>
      </xdr:nvSpPr>
      <xdr:spPr>
        <a:xfrm>
          <a:off x="300990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219075</xdr:colOff>
      <xdr:row>60</xdr:row>
      <xdr:rowOff>0</xdr:rowOff>
    </xdr:to>
    <xdr:sp>
      <xdr:nvSpPr>
        <xdr:cNvPr id="3" name="Line 6"/>
        <xdr:cNvSpPr>
          <a:spLocks/>
        </xdr:cNvSpPr>
      </xdr:nvSpPr>
      <xdr:spPr>
        <a:xfrm>
          <a:off x="3448050" y="9791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4" name="Line 7"/>
        <xdr:cNvSpPr>
          <a:spLocks/>
        </xdr:cNvSpPr>
      </xdr:nvSpPr>
      <xdr:spPr>
        <a:xfrm>
          <a:off x="300990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219075</xdr:colOff>
      <xdr:row>60</xdr:row>
      <xdr:rowOff>0</xdr:rowOff>
    </xdr:to>
    <xdr:sp>
      <xdr:nvSpPr>
        <xdr:cNvPr id="5" name="Line 11"/>
        <xdr:cNvSpPr>
          <a:spLocks/>
        </xdr:cNvSpPr>
      </xdr:nvSpPr>
      <xdr:spPr>
        <a:xfrm>
          <a:off x="3448050" y="9791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219075</xdr:colOff>
      <xdr:row>60</xdr:row>
      <xdr:rowOff>0</xdr:rowOff>
    </xdr:to>
    <xdr:sp>
      <xdr:nvSpPr>
        <xdr:cNvPr id="6" name="Line 6"/>
        <xdr:cNvSpPr>
          <a:spLocks/>
        </xdr:cNvSpPr>
      </xdr:nvSpPr>
      <xdr:spPr>
        <a:xfrm>
          <a:off x="3448050" y="9791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7" name="Line 7"/>
        <xdr:cNvSpPr>
          <a:spLocks/>
        </xdr:cNvSpPr>
      </xdr:nvSpPr>
      <xdr:spPr>
        <a:xfrm>
          <a:off x="300990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219075</xdr:colOff>
      <xdr:row>60</xdr:row>
      <xdr:rowOff>0</xdr:rowOff>
    </xdr:to>
    <xdr:sp>
      <xdr:nvSpPr>
        <xdr:cNvPr id="8" name="Line 6"/>
        <xdr:cNvSpPr>
          <a:spLocks/>
        </xdr:cNvSpPr>
      </xdr:nvSpPr>
      <xdr:spPr>
        <a:xfrm>
          <a:off x="3448050" y="9791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9" name="Line 7"/>
        <xdr:cNvSpPr>
          <a:spLocks/>
        </xdr:cNvSpPr>
      </xdr:nvSpPr>
      <xdr:spPr>
        <a:xfrm>
          <a:off x="300990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219075</xdr:colOff>
      <xdr:row>60</xdr:row>
      <xdr:rowOff>0</xdr:rowOff>
    </xdr:to>
    <xdr:sp>
      <xdr:nvSpPr>
        <xdr:cNvPr id="10" name="Line 6"/>
        <xdr:cNvSpPr>
          <a:spLocks/>
        </xdr:cNvSpPr>
      </xdr:nvSpPr>
      <xdr:spPr>
        <a:xfrm>
          <a:off x="3448050" y="9791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1" name="Line 7"/>
        <xdr:cNvSpPr>
          <a:spLocks/>
        </xdr:cNvSpPr>
      </xdr:nvSpPr>
      <xdr:spPr>
        <a:xfrm>
          <a:off x="300990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2" name="Line 7"/>
        <xdr:cNvSpPr>
          <a:spLocks/>
        </xdr:cNvSpPr>
      </xdr:nvSpPr>
      <xdr:spPr>
        <a:xfrm>
          <a:off x="300990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219075</xdr:colOff>
      <xdr:row>60</xdr:row>
      <xdr:rowOff>0</xdr:rowOff>
    </xdr:to>
    <xdr:sp>
      <xdr:nvSpPr>
        <xdr:cNvPr id="13" name="Line 6"/>
        <xdr:cNvSpPr>
          <a:spLocks/>
        </xdr:cNvSpPr>
      </xdr:nvSpPr>
      <xdr:spPr>
        <a:xfrm>
          <a:off x="3448050" y="9791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4" name="Line 7"/>
        <xdr:cNvSpPr>
          <a:spLocks/>
        </xdr:cNvSpPr>
      </xdr:nvSpPr>
      <xdr:spPr>
        <a:xfrm>
          <a:off x="300990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5" name="Line 7"/>
        <xdr:cNvSpPr>
          <a:spLocks/>
        </xdr:cNvSpPr>
      </xdr:nvSpPr>
      <xdr:spPr>
        <a:xfrm>
          <a:off x="300990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219075</xdr:colOff>
      <xdr:row>60</xdr:row>
      <xdr:rowOff>0</xdr:rowOff>
    </xdr:to>
    <xdr:sp>
      <xdr:nvSpPr>
        <xdr:cNvPr id="16" name="Line 6"/>
        <xdr:cNvSpPr>
          <a:spLocks/>
        </xdr:cNvSpPr>
      </xdr:nvSpPr>
      <xdr:spPr>
        <a:xfrm>
          <a:off x="3448050" y="9791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7" name="Line 7"/>
        <xdr:cNvSpPr>
          <a:spLocks/>
        </xdr:cNvSpPr>
      </xdr:nvSpPr>
      <xdr:spPr>
        <a:xfrm>
          <a:off x="300990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8" name="Line 7"/>
        <xdr:cNvSpPr>
          <a:spLocks/>
        </xdr:cNvSpPr>
      </xdr:nvSpPr>
      <xdr:spPr>
        <a:xfrm>
          <a:off x="300990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9" name="Line 7"/>
        <xdr:cNvSpPr>
          <a:spLocks/>
        </xdr:cNvSpPr>
      </xdr:nvSpPr>
      <xdr:spPr>
        <a:xfrm>
          <a:off x="300990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0" name="Line 7"/>
        <xdr:cNvSpPr>
          <a:spLocks/>
        </xdr:cNvSpPr>
      </xdr:nvSpPr>
      <xdr:spPr>
        <a:xfrm>
          <a:off x="300990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1" name="Line 7"/>
        <xdr:cNvSpPr>
          <a:spLocks/>
        </xdr:cNvSpPr>
      </xdr:nvSpPr>
      <xdr:spPr>
        <a:xfrm>
          <a:off x="300990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209550</xdr:colOff>
      <xdr:row>60</xdr:row>
      <xdr:rowOff>0</xdr:rowOff>
    </xdr:to>
    <xdr:sp>
      <xdr:nvSpPr>
        <xdr:cNvPr id="22" name="Line 6"/>
        <xdr:cNvSpPr>
          <a:spLocks/>
        </xdr:cNvSpPr>
      </xdr:nvSpPr>
      <xdr:spPr>
        <a:xfrm>
          <a:off x="15278100" y="9791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23" name="Line 7"/>
        <xdr:cNvSpPr>
          <a:spLocks/>
        </xdr:cNvSpPr>
      </xdr:nvSpPr>
      <xdr:spPr>
        <a:xfrm>
          <a:off x="1483995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209550</xdr:colOff>
      <xdr:row>60</xdr:row>
      <xdr:rowOff>0</xdr:rowOff>
    </xdr:to>
    <xdr:sp>
      <xdr:nvSpPr>
        <xdr:cNvPr id="24" name="Line 6"/>
        <xdr:cNvSpPr>
          <a:spLocks/>
        </xdr:cNvSpPr>
      </xdr:nvSpPr>
      <xdr:spPr>
        <a:xfrm>
          <a:off x="15278100" y="9791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25" name="Line 7"/>
        <xdr:cNvSpPr>
          <a:spLocks/>
        </xdr:cNvSpPr>
      </xdr:nvSpPr>
      <xdr:spPr>
        <a:xfrm>
          <a:off x="1483995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209550</xdr:colOff>
      <xdr:row>60</xdr:row>
      <xdr:rowOff>0</xdr:rowOff>
    </xdr:to>
    <xdr:sp>
      <xdr:nvSpPr>
        <xdr:cNvPr id="26" name="Line 11"/>
        <xdr:cNvSpPr>
          <a:spLocks/>
        </xdr:cNvSpPr>
      </xdr:nvSpPr>
      <xdr:spPr>
        <a:xfrm>
          <a:off x="15278100" y="9791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209550</xdr:colOff>
      <xdr:row>60</xdr:row>
      <xdr:rowOff>0</xdr:rowOff>
    </xdr:to>
    <xdr:sp>
      <xdr:nvSpPr>
        <xdr:cNvPr id="27" name="Line 6"/>
        <xdr:cNvSpPr>
          <a:spLocks/>
        </xdr:cNvSpPr>
      </xdr:nvSpPr>
      <xdr:spPr>
        <a:xfrm>
          <a:off x="15278100" y="9791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28" name="Line 7"/>
        <xdr:cNvSpPr>
          <a:spLocks/>
        </xdr:cNvSpPr>
      </xdr:nvSpPr>
      <xdr:spPr>
        <a:xfrm>
          <a:off x="1483995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209550</xdr:colOff>
      <xdr:row>60</xdr:row>
      <xdr:rowOff>0</xdr:rowOff>
    </xdr:to>
    <xdr:sp>
      <xdr:nvSpPr>
        <xdr:cNvPr id="29" name="Line 6"/>
        <xdr:cNvSpPr>
          <a:spLocks/>
        </xdr:cNvSpPr>
      </xdr:nvSpPr>
      <xdr:spPr>
        <a:xfrm>
          <a:off x="15278100" y="9791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30" name="Line 7"/>
        <xdr:cNvSpPr>
          <a:spLocks/>
        </xdr:cNvSpPr>
      </xdr:nvSpPr>
      <xdr:spPr>
        <a:xfrm>
          <a:off x="1483995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209550</xdr:colOff>
      <xdr:row>60</xdr:row>
      <xdr:rowOff>0</xdr:rowOff>
    </xdr:to>
    <xdr:sp>
      <xdr:nvSpPr>
        <xdr:cNvPr id="31" name="Line 6"/>
        <xdr:cNvSpPr>
          <a:spLocks/>
        </xdr:cNvSpPr>
      </xdr:nvSpPr>
      <xdr:spPr>
        <a:xfrm>
          <a:off x="15278100" y="9791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32" name="Line 7"/>
        <xdr:cNvSpPr>
          <a:spLocks/>
        </xdr:cNvSpPr>
      </xdr:nvSpPr>
      <xdr:spPr>
        <a:xfrm>
          <a:off x="1483995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33" name="Line 7"/>
        <xdr:cNvSpPr>
          <a:spLocks/>
        </xdr:cNvSpPr>
      </xdr:nvSpPr>
      <xdr:spPr>
        <a:xfrm>
          <a:off x="1483995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209550</xdr:colOff>
      <xdr:row>60</xdr:row>
      <xdr:rowOff>0</xdr:rowOff>
    </xdr:to>
    <xdr:sp>
      <xdr:nvSpPr>
        <xdr:cNvPr id="34" name="Line 6"/>
        <xdr:cNvSpPr>
          <a:spLocks/>
        </xdr:cNvSpPr>
      </xdr:nvSpPr>
      <xdr:spPr>
        <a:xfrm>
          <a:off x="15278100" y="9791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35" name="Line 7"/>
        <xdr:cNvSpPr>
          <a:spLocks/>
        </xdr:cNvSpPr>
      </xdr:nvSpPr>
      <xdr:spPr>
        <a:xfrm>
          <a:off x="1483995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36" name="Line 7"/>
        <xdr:cNvSpPr>
          <a:spLocks/>
        </xdr:cNvSpPr>
      </xdr:nvSpPr>
      <xdr:spPr>
        <a:xfrm>
          <a:off x="1483995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209550</xdr:colOff>
      <xdr:row>60</xdr:row>
      <xdr:rowOff>0</xdr:rowOff>
    </xdr:to>
    <xdr:sp>
      <xdr:nvSpPr>
        <xdr:cNvPr id="37" name="Line 6"/>
        <xdr:cNvSpPr>
          <a:spLocks/>
        </xdr:cNvSpPr>
      </xdr:nvSpPr>
      <xdr:spPr>
        <a:xfrm>
          <a:off x="15278100" y="9791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38" name="Line 7"/>
        <xdr:cNvSpPr>
          <a:spLocks/>
        </xdr:cNvSpPr>
      </xdr:nvSpPr>
      <xdr:spPr>
        <a:xfrm>
          <a:off x="1483995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39" name="Line 7"/>
        <xdr:cNvSpPr>
          <a:spLocks/>
        </xdr:cNvSpPr>
      </xdr:nvSpPr>
      <xdr:spPr>
        <a:xfrm>
          <a:off x="1483995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40" name="Line 7"/>
        <xdr:cNvSpPr>
          <a:spLocks/>
        </xdr:cNvSpPr>
      </xdr:nvSpPr>
      <xdr:spPr>
        <a:xfrm>
          <a:off x="1483995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41" name="Line 7"/>
        <xdr:cNvSpPr>
          <a:spLocks/>
        </xdr:cNvSpPr>
      </xdr:nvSpPr>
      <xdr:spPr>
        <a:xfrm>
          <a:off x="1483995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42" name="Line 7"/>
        <xdr:cNvSpPr>
          <a:spLocks/>
        </xdr:cNvSpPr>
      </xdr:nvSpPr>
      <xdr:spPr>
        <a:xfrm>
          <a:off x="14839950" y="979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43" name="Line 6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44" name="Line 7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45" name="Line 6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46" name="Line 7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47" name="Line 11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48" name="Line 6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49" name="Line 7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50" name="Line 6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51" name="Line 7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52" name="Line 6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53" name="Line 7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54" name="Line 7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55" name="Line 6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56" name="Line 7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57" name="Line 7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58" name="Line 6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59" name="Line 7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60" name="Line 7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61" name="Line 7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62" name="Line 7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>
      <xdr:nvSpPr>
        <xdr:cNvPr id="63" name="Line 7"/>
        <xdr:cNvSpPr>
          <a:spLocks/>
        </xdr:cNvSpPr>
      </xdr:nvSpPr>
      <xdr:spPr>
        <a:xfrm>
          <a:off x="23164800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1" name="Line 6"/>
        <xdr:cNvSpPr>
          <a:spLocks/>
        </xdr:cNvSpPr>
      </xdr:nvSpPr>
      <xdr:spPr>
        <a:xfrm>
          <a:off x="4752975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Line 7"/>
        <xdr:cNvSpPr>
          <a:spLocks/>
        </xdr:cNvSpPr>
      </xdr:nvSpPr>
      <xdr:spPr>
        <a:xfrm>
          <a:off x="4152900" y="4933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3" name="Line 6"/>
        <xdr:cNvSpPr>
          <a:spLocks/>
        </xdr:cNvSpPr>
      </xdr:nvSpPr>
      <xdr:spPr>
        <a:xfrm>
          <a:off x="4752975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4" name="Line 7"/>
        <xdr:cNvSpPr>
          <a:spLocks/>
        </xdr:cNvSpPr>
      </xdr:nvSpPr>
      <xdr:spPr>
        <a:xfrm>
          <a:off x="4152900" y="4933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5" name="Line 11"/>
        <xdr:cNvSpPr>
          <a:spLocks/>
        </xdr:cNvSpPr>
      </xdr:nvSpPr>
      <xdr:spPr>
        <a:xfrm>
          <a:off x="4752975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4752975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4152900" y="4933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8" name="Line 6"/>
        <xdr:cNvSpPr>
          <a:spLocks/>
        </xdr:cNvSpPr>
      </xdr:nvSpPr>
      <xdr:spPr>
        <a:xfrm>
          <a:off x="4752975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9" name="Line 7"/>
        <xdr:cNvSpPr>
          <a:spLocks/>
        </xdr:cNvSpPr>
      </xdr:nvSpPr>
      <xdr:spPr>
        <a:xfrm>
          <a:off x="4152900" y="4933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10" name="Line 6"/>
        <xdr:cNvSpPr>
          <a:spLocks/>
        </xdr:cNvSpPr>
      </xdr:nvSpPr>
      <xdr:spPr>
        <a:xfrm>
          <a:off x="4752975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1" name="Line 7"/>
        <xdr:cNvSpPr>
          <a:spLocks/>
        </xdr:cNvSpPr>
      </xdr:nvSpPr>
      <xdr:spPr>
        <a:xfrm>
          <a:off x="4152900" y="4933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2" name="Line 7"/>
        <xdr:cNvSpPr>
          <a:spLocks/>
        </xdr:cNvSpPr>
      </xdr:nvSpPr>
      <xdr:spPr>
        <a:xfrm>
          <a:off x="4152900" y="4933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13" name="Line 6"/>
        <xdr:cNvSpPr>
          <a:spLocks/>
        </xdr:cNvSpPr>
      </xdr:nvSpPr>
      <xdr:spPr>
        <a:xfrm>
          <a:off x="4752975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4" name="Line 7"/>
        <xdr:cNvSpPr>
          <a:spLocks/>
        </xdr:cNvSpPr>
      </xdr:nvSpPr>
      <xdr:spPr>
        <a:xfrm>
          <a:off x="4152900" y="4933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5" name="Line 7"/>
        <xdr:cNvSpPr>
          <a:spLocks/>
        </xdr:cNvSpPr>
      </xdr:nvSpPr>
      <xdr:spPr>
        <a:xfrm>
          <a:off x="4152900" y="4933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209550</xdr:colOff>
      <xdr:row>34</xdr:row>
      <xdr:rowOff>0</xdr:rowOff>
    </xdr:to>
    <xdr:sp>
      <xdr:nvSpPr>
        <xdr:cNvPr id="16" name="Line 6"/>
        <xdr:cNvSpPr>
          <a:spLocks/>
        </xdr:cNvSpPr>
      </xdr:nvSpPr>
      <xdr:spPr>
        <a:xfrm>
          <a:off x="4752975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7" name="Line 7"/>
        <xdr:cNvSpPr>
          <a:spLocks/>
        </xdr:cNvSpPr>
      </xdr:nvSpPr>
      <xdr:spPr>
        <a:xfrm>
          <a:off x="4152900" y="4933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8" name="Line 7"/>
        <xdr:cNvSpPr>
          <a:spLocks/>
        </xdr:cNvSpPr>
      </xdr:nvSpPr>
      <xdr:spPr>
        <a:xfrm>
          <a:off x="4152900" y="4933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9" name="Line 7"/>
        <xdr:cNvSpPr>
          <a:spLocks/>
        </xdr:cNvSpPr>
      </xdr:nvSpPr>
      <xdr:spPr>
        <a:xfrm>
          <a:off x="4152900" y="4933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0" name="Line 7"/>
        <xdr:cNvSpPr>
          <a:spLocks/>
        </xdr:cNvSpPr>
      </xdr:nvSpPr>
      <xdr:spPr>
        <a:xfrm>
          <a:off x="4152900" y="4933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1" name="Line 7"/>
        <xdr:cNvSpPr>
          <a:spLocks/>
        </xdr:cNvSpPr>
      </xdr:nvSpPr>
      <xdr:spPr>
        <a:xfrm>
          <a:off x="4152900" y="4933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209550</xdr:colOff>
      <xdr:row>34</xdr:row>
      <xdr:rowOff>0</xdr:rowOff>
    </xdr:to>
    <xdr:sp>
      <xdr:nvSpPr>
        <xdr:cNvPr id="22" name="Line 6"/>
        <xdr:cNvSpPr>
          <a:spLocks/>
        </xdr:cNvSpPr>
      </xdr:nvSpPr>
      <xdr:spPr>
        <a:xfrm>
          <a:off x="11258550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23" name="Line 7"/>
        <xdr:cNvSpPr>
          <a:spLocks/>
        </xdr:cNvSpPr>
      </xdr:nvSpPr>
      <xdr:spPr>
        <a:xfrm>
          <a:off x="1070610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209550</xdr:colOff>
      <xdr:row>34</xdr:row>
      <xdr:rowOff>0</xdr:rowOff>
    </xdr:to>
    <xdr:sp>
      <xdr:nvSpPr>
        <xdr:cNvPr id="24" name="Line 6"/>
        <xdr:cNvSpPr>
          <a:spLocks/>
        </xdr:cNvSpPr>
      </xdr:nvSpPr>
      <xdr:spPr>
        <a:xfrm>
          <a:off x="11258550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25" name="Line 7"/>
        <xdr:cNvSpPr>
          <a:spLocks/>
        </xdr:cNvSpPr>
      </xdr:nvSpPr>
      <xdr:spPr>
        <a:xfrm>
          <a:off x="1070610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209550</xdr:colOff>
      <xdr:row>34</xdr:row>
      <xdr:rowOff>0</xdr:rowOff>
    </xdr:to>
    <xdr:sp>
      <xdr:nvSpPr>
        <xdr:cNvPr id="26" name="Line 11"/>
        <xdr:cNvSpPr>
          <a:spLocks/>
        </xdr:cNvSpPr>
      </xdr:nvSpPr>
      <xdr:spPr>
        <a:xfrm>
          <a:off x="11258550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209550</xdr:colOff>
      <xdr:row>34</xdr:row>
      <xdr:rowOff>0</xdr:rowOff>
    </xdr:to>
    <xdr:sp>
      <xdr:nvSpPr>
        <xdr:cNvPr id="27" name="Line 6"/>
        <xdr:cNvSpPr>
          <a:spLocks/>
        </xdr:cNvSpPr>
      </xdr:nvSpPr>
      <xdr:spPr>
        <a:xfrm>
          <a:off x="11258550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28" name="Line 7"/>
        <xdr:cNvSpPr>
          <a:spLocks/>
        </xdr:cNvSpPr>
      </xdr:nvSpPr>
      <xdr:spPr>
        <a:xfrm>
          <a:off x="1070610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209550</xdr:colOff>
      <xdr:row>34</xdr:row>
      <xdr:rowOff>0</xdr:rowOff>
    </xdr:to>
    <xdr:sp>
      <xdr:nvSpPr>
        <xdr:cNvPr id="29" name="Line 6"/>
        <xdr:cNvSpPr>
          <a:spLocks/>
        </xdr:cNvSpPr>
      </xdr:nvSpPr>
      <xdr:spPr>
        <a:xfrm>
          <a:off x="11258550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0" name="Line 7"/>
        <xdr:cNvSpPr>
          <a:spLocks/>
        </xdr:cNvSpPr>
      </xdr:nvSpPr>
      <xdr:spPr>
        <a:xfrm>
          <a:off x="1070610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209550</xdr:colOff>
      <xdr:row>34</xdr:row>
      <xdr:rowOff>0</xdr:rowOff>
    </xdr:to>
    <xdr:sp>
      <xdr:nvSpPr>
        <xdr:cNvPr id="31" name="Line 6"/>
        <xdr:cNvSpPr>
          <a:spLocks/>
        </xdr:cNvSpPr>
      </xdr:nvSpPr>
      <xdr:spPr>
        <a:xfrm>
          <a:off x="11258550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2" name="Line 7"/>
        <xdr:cNvSpPr>
          <a:spLocks/>
        </xdr:cNvSpPr>
      </xdr:nvSpPr>
      <xdr:spPr>
        <a:xfrm>
          <a:off x="1070610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3" name="Line 7"/>
        <xdr:cNvSpPr>
          <a:spLocks/>
        </xdr:cNvSpPr>
      </xdr:nvSpPr>
      <xdr:spPr>
        <a:xfrm>
          <a:off x="1070610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209550</xdr:colOff>
      <xdr:row>34</xdr:row>
      <xdr:rowOff>0</xdr:rowOff>
    </xdr:to>
    <xdr:sp>
      <xdr:nvSpPr>
        <xdr:cNvPr id="34" name="Line 6"/>
        <xdr:cNvSpPr>
          <a:spLocks/>
        </xdr:cNvSpPr>
      </xdr:nvSpPr>
      <xdr:spPr>
        <a:xfrm>
          <a:off x="11258550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5" name="Line 7"/>
        <xdr:cNvSpPr>
          <a:spLocks/>
        </xdr:cNvSpPr>
      </xdr:nvSpPr>
      <xdr:spPr>
        <a:xfrm>
          <a:off x="1070610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6" name="Line 7"/>
        <xdr:cNvSpPr>
          <a:spLocks/>
        </xdr:cNvSpPr>
      </xdr:nvSpPr>
      <xdr:spPr>
        <a:xfrm>
          <a:off x="1070610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209550</xdr:colOff>
      <xdr:row>34</xdr:row>
      <xdr:rowOff>0</xdr:rowOff>
    </xdr:to>
    <xdr:sp>
      <xdr:nvSpPr>
        <xdr:cNvPr id="37" name="Line 6"/>
        <xdr:cNvSpPr>
          <a:spLocks/>
        </xdr:cNvSpPr>
      </xdr:nvSpPr>
      <xdr:spPr>
        <a:xfrm>
          <a:off x="11258550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8" name="Line 7"/>
        <xdr:cNvSpPr>
          <a:spLocks/>
        </xdr:cNvSpPr>
      </xdr:nvSpPr>
      <xdr:spPr>
        <a:xfrm>
          <a:off x="1070610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9" name="Line 7"/>
        <xdr:cNvSpPr>
          <a:spLocks/>
        </xdr:cNvSpPr>
      </xdr:nvSpPr>
      <xdr:spPr>
        <a:xfrm>
          <a:off x="1070610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40" name="Line 7"/>
        <xdr:cNvSpPr>
          <a:spLocks/>
        </xdr:cNvSpPr>
      </xdr:nvSpPr>
      <xdr:spPr>
        <a:xfrm>
          <a:off x="1070610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41" name="Line 7"/>
        <xdr:cNvSpPr>
          <a:spLocks/>
        </xdr:cNvSpPr>
      </xdr:nvSpPr>
      <xdr:spPr>
        <a:xfrm>
          <a:off x="1070610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42" name="Line 7"/>
        <xdr:cNvSpPr>
          <a:spLocks/>
        </xdr:cNvSpPr>
      </xdr:nvSpPr>
      <xdr:spPr>
        <a:xfrm>
          <a:off x="1070610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209550</xdr:colOff>
      <xdr:row>34</xdr:row>
      <xdr:rowOff>0</xdr:rowOff>
    </xdr:to>
    <xdr:sp>
      <xdr:nvSpPr>
        <xdr:cNvPr id="43" name="Line 6"/>
        <xdr:cNvSpPr>
          <a:spLocks/>
        </xdr:cNvSpPr>
      </xdr:nvSpPr>
      <xdr:spPr>
        <a:xfrm>
          <a:off x="17335500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34</xdr:row>
      <xdr:rowOff>0</xdr:rowOff>
    </xdr:to>
    <xdr:sp>
      <xdr:nvSpPr>
        <xdr:cNvPr id="44" name="Line 7"/>
        <xdr:cNvSpPr>
          <a:spLocks/>
        </xdr:cNvSpPr>
      </xdr:nvSpPr>
      <xdr:spPr>
        <a:xfrm>
          <a:off x="1678305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209550</xdr:colOff>
      <xdr:row>34</xdr:row>
      <xdr:rowOff>0</xdr:rowOff>
    </xdr:to>
    <xdr:sp>
      <xdr:nvSpPr>
        <xdr:cNvPr id="45" name="Line 6"/>
        <xdr:cNvSpPr>
          <a:spLocks/>
        </xdr:cNvSpPr>
      </xdr:nvSpPr>
      <xdr:spPr>
        <a:xfrm>
          <a:off x="17335500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34</xdr:row>
      <xdr:rowOff>0</xdr:rowOff>
    </xdr:to>
    <xdr:sp>
      <xdr:nvSpPr>
        <xdr:cNvPr id="46" name="Line 7"/>
        <xdr:cNvSpPr>
          <a:spLocks/>
        </xdr:cNvSpPr>
      </xdr:nvSpPr>
      <xdr:spPr>
        <a:xfrm>
          <a:off x="1678305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209550</xdr:colOff>
      <xdr:row>34</xdr:row>
      <xdr:rowOff>0</xdr:rowOff>
    </xdr:to>
    <xdr:sp>
      <xdr:nvSpPr>
        <xdr:cNvPr id="47" name="Line 11"/>
        <xdr:cNvSpPr>
          <a:spLocks/>
        </xdr:cNvSpPr>
      </xdr:nvSpPr>
      <xdr:spPr>
        <a:xfrm>
          <a:off x="17335500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209550</xdr:colOff>
      <xdr:row>34</xdr:row>
      <xdr:rowOff>0</xdr:rowOff>
    </xdr:to>
    <xdr:sp>
      <xdr:nvSpPr>
        <xdr:cNvPr id="48" name="Line 6"/>
        <xdr:cNvSpPr>
          <a:spLocks/>
        </xdr:cNvSpPr>
      </xdr:nvSpPr>
      <xdr:spPr>
        <a:xfrm>
          <a:off x="17335500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34</xdr:row>
      <xdr:rowOff>0</xdr:rowOff>
    </xdr:to>
    <xdr:sp>
      <xdr:nvSpPr>
        <xdr:cNvPr id="49" name="Line 7"/>
        <xdr:cNvSpPr>
          <a:spLocks/>
        </xdr:cNvSpPr>
      </xdr:nvSpPr>
      <xdr:spPr>
        <a:xfrm>
          <a:off x="1678305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209550</xdr:colOff>
      <xdr:row>34</xdr:row>
      <xdr:rowOff>0</xdr:rowOff>
    </xdr:to>
    <xdr:sp>
      <xdr:nvSpPr>
        <xdr:cNvPr id="50" name="Line 6"/>
        <xdr:cNvSpPr>
          <a:spLocks/>
        </xdr:cNvSpPr>
      </xdr:nvSpPr>
      <xdr:spPr>
        <a:xfrm>
          <a:off x="17335500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34</xdr:row>
      <xdr:rowOff>0</xdr:rowOff>
    </xdr:to>
    <xdr:sp>
      <xdr:nvSpPr>
        <xdr:cNvPr id="51" name="Line 7"/>
        <xdr:cNvSpPr>
          <a:spLocks/>
        </xdr:cNvSpPr>
      </xdr:nvSpPr>
      <xdr:spPr>
        <a:xfrm>
          <a:off x="1678305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209550</xdr:colOff>
      <xdr:row>34</xdr:row>
      <xdr:rowOff>0</xdr:rowOff>
    </xdr:to>
    <xdr:sp>
      <xdr:nvSpPr>
        <xdr:cNvPr id="52" name="Line 6"/>
        <xdr:cNvSpPr>
          <a:spLocks/>
        </xdr:cNvSpPr>
      </xdr:nvSpPr>
      <xdr:spPr>
        <a:xfrm>
          <a:off x="17335500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34</xdr:row>
      <xdr:rowOff>0</xdr:rowOff>
    </xdr:to>
    <xdr:sp>
      <xdr:nvSpPr>
        <xdr:cNvPr id="53" name="Line 7"/>
        <xdr:cNvSpPr>
          <a:spLocks/>
        </xdr:cNvSpPr>
      </xdr:nvSpPr>
      <xdr:spPr>
        <a:xfrm>
          <a:off x="1678305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34</xdr:row>
      <xdr:rowOff>0</xdr:rowOff>
    </xdr:to>
    <xdr:sp>
      <xdr:nvSpPr>
        <xdr:cNvPr id="54" name="Line 7"/>
        <xdr:cNvSpPr>
          <a:spLocks/>
        </xdr:cNvSpPr>
      </xdr:nvSpPr>
      <xdr:spPr>
        <a:xfrm>
          <a:off x="1678305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209550</xdr:colOff>
      <xdr:row>34</xdr:row>
      <xdr:rowOff>0</xdr:rowOff>
    </xdr:to>
    <xdr:sp>
      <xdr:nvSpPr>
        <xdr:cNvPr id="55" name="Line 6"/>
        <xdr:cNvSpPr>
          <a:spLocks/>
        </xdr:cNvSpPr>
      </xdr:nvSpPr>
      <xdr:spPr>
        <a:xfrm>
          <a:off x="17335500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34</xdr:row>
      <xdr:rowOff>0</xdr:rowOff>
    </xdr:to>
    <xdr:sp>
      <xdr:nvSpPr>
        <xdr:cNvPr id="56" name="Line 7"/>
        <xdr:cNvSpPr>
          <a:spLocks/>
        </xdr:cNvSpPr>
      </xdr:nvSpPr>
      <xdr:spPr>
        <a:xfrm>
          <a:off x="1678305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34</xdr:row>
      <xdr:rowOff>0</xdr:rowOff>
    </xdr:to>
    <xdr:sp>
      <xdr:nvSpPr>
        <xdr:cNvPr id="57" name="Line 7"/>
        <xdr:cNvSpPr>
          <a:spLocks/>
        </xdr:cNvSpPr>
      </xdr:nvSpPr>
      <xdr:spPr>
        <a:xfrm>
          <a:off x="1678305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209550</xdr:colOff>
      <xdr:row>34</xdr:row>
      <xdr:rowOff>0</xdr:rowOff>
    </xdr:to>
    <xdr:sp>
      <xdr:nvSpPr>
        <xdr:cNvPr id="58" name="Line 6"/>
        <xdr:cNvSpPr>
          <a:spLocks/>
        </xdr:cNvSpPr>
      </xdr:nvSpPr>
      <xdr:spPr>
        <a:xfrm>
          <a:off x="17335500" y="4933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34</xdr:row>
      <xdr:rowOff>0</xdr:rowOff>
    </xdr:to>
    <xdr:sp>
      <xdr:nvSpPr>
        <xdr:cNvPr id="59" name="Line 7"/>
        <xdr:cNvSpPr>
          <a:spLocks/>
        </xdr:cNvSpPr>
      </xdr:nvSpPr>
      <xdr:spPr>
        <a:xfrm>
          <a:off x="1678305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34</xdr:row>
      <xdr:rowOff>0</xdr:rowOff>
    </xdr:to>
    <xdr:sp>
      <xdr:nvSpPr>
        <xdr:cNvPr id="60" name="Line 7"/>
        <xdr:cNvSpPr>
          <a:spLocks/>
        </xdr:cNvSpPr>
      </xdr:nvSpPr>
      <xdr:spPr>
        <a:xfrm>
          <a:off x="1678305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34</xdr:row>
      <xdr:rowOff>0</xdr:rowOff>
    </xdr:to>
    <xdr:sp>
      <xdr:nvSpPr>
        <xdr:cNvPr id="61" name="Line 7"/>
        <xdr:cNvSpPr>
          <a:spLocks/>
        </xdr:cNvSpPr>
      </xdr:nvSpPr>
      <xdr:spPr>
        <a:xfrm>
          <a:off x="1678305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34</xdr:row>
      <xdr:rowOff>0</xdr:rowOff>
    </xdr:to>
    <xdr:sp>
      <xdr:nvSpPr>
        <xdr:cNvPr id="62" name="Line 7"/>
        <xdr:cNvSpPr>
          <a:spLocks/>
        </xdr:cNvSpPr>
      </xdr:nvSpPr>
      <xdr:spPr>
        <a:xfrm>
          <a:off x="1678305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34</xdr:row>
      <xdr:rowOff>0</xdr:rowOff>
    </xdr:to>
    <xdr:sp>
      <xdr:nvSpPr>
        <xdr:cNvPr id="63" name="Line 7"/>
        <xdr:cNvSpPr>
          <a:spLocks/>
        </xdr:cNvSpPr>
      </xdr:nvSpPr>
      <xdr:spPr>
        <a:xfrm>
          <a:off x="16783050" y="49339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219075</xdr:colOff>
      <xdr:row>60</xdr:row>
      <xdr:rowOff>0</xdr:rowOff>
    </xdr:to>
    <xdr:sp>
      <xdr:nvSpPr>
        <xdr:cNvPr id="64" name="Line 6"/>
        <xdr:cNvSpPr>
          <a:spLocks/>
        </xdr:cNvSpPr>
      </xdr:nvSpPr>
      <xdr:spPr>
        <a:xfrm>
          <a:off x="4752975" y="9067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65" name="Line 7"/>
        <xdr:cNvSpPr>
          <a:spLocks/>
        </xdr:cNvSpPr>
      </xdr:nvSpPr>
      <xdr:spPr>
        <a:xfrm>
          <a:off x="4152900" y="9067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219075</xdr:colOff>
      <xdr:row>60</xdr:row>
      <xdr:rowOff>0</xdr:rowOff>
    </xdr:to>
    <xdr:sp>
      <xdr:nvSpPr>
        <xdr:cNvPr id="66" name="Line 6"/>
        <xdr:cNvSpPr>
          <a:spLocks/>
        </xdr:cNvSpPr>
      </xdr:nvSpPr>
      <xdr:spPr>
        <a:xfrm>
          <a:off x="4752975" y="9067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67" name="Line 7"/>
        <xdr:cNvSpPr>
          <a:spLocks/>
        </xdr:cNvSpPr>
      </xdr:nvSpPr>
      <xdr:spPr>
        <a:xfrm>
          <a:off x="4152900" y="9067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219075</xdr:colOff>
      <xdr:row>60</xdr:row>
      <xdr:rowOff>0</xdr:rowOff>
    </xdr:to>
    <xdr:sp>
      <xdr:nvSpPr>
        <xdr:cNvPr id="68" name="Line 11"/>
        <xdr:cNvSpPr>
          <a:spLocks/>
        </xdr:cNvSpPr>
      </xdr:nvSpPr>
      <xdr:spPr>
        <a:xfrm>
          <a:off x="4752975" y="9067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219075</xdr:colOff>
      <xdr:row>60</xdr:row>
      <xdr:rowOff>0</xdr:rowOff>
    </xdr:to>
    <xdr:sp>
      <xdr:nvSpPr>
        <xdr:cNvPr id="69" name="Line 6"/>
        <xdr:cNvSpPr>
          <a:spLocks/>
        </xdr:cNvSpPr>
      </xdr:nvSpPr>
      <xdr:spPr>
        <a:xfrm>
          <a:off x="4752975" y="9067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70" name="Line 7"/>
        <xdr:cNvSpPr>
          <a:spLocks/>
        </xdr:cNvSpPr>
      </xdr:nvSpPr>
      <xdr:spPr>
        <a:xfrm>
          <a:off x="4152900" y="9067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219075</xdr:colOff>
      <xdr:row>60</xdr:row>
      <xdr:rowOff>0</xdr:rowOff>
    </xdr:to>
    <xdr:sp>
      <xdr:nvSpPr>
        <xdr:cNvPr id="71" name="Line 6"/>
        <xdr:cNvSpPr>
          <a:spLocks/>
        </xdr:cNvSpPr>
      </xdr:nvSpPr>
      <xdr:spPr>
        <a:xfrm>
          <a:off x="4752975" y="9067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72" name="Line 7"/>
        <xdr:cNvSpPr>
          <a:spLocks/>
        </xdr:cNvSpPr>
      </xdr:nvSpPr>
      <xdr:spPr>
        <a:xfrm>
          <a:off x="4152900" y="9067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219075</xdr:colOff>
      <xdr:row>60</xdr:row>
      <xdr:rowOff>0</xdr:rowOff>
    </xdr:to>
    <xdr:sp>
      <xdr:nvSpPr>
        <xdr:cNvPr id="73" name="Line 6"/>
        <xdr:cNvSpPr>
          <a:spLocks/>
        </xdr:cNvSpPr>
      </xdr:nvSpPr>
      <xdr:spPr>
        <a:xfrm>
          <a:off x="4752975" y="9067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74" name="Line 7"/>
        <xdr:cNvSpPr>
          <a:spLocks/>
        </xdr:cNvSpPr>
      </xdr:nvSpPr>
      <xdr:spPr>
        <a:xfrm>
          <a:off x="4152900" y="9067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75" name="Line 7"/>
        <xdr:cNvSpPr>
          <a:spLocks/>
        </xdr:cNvSpPr>
      </xdr:nvSpPr>
      <xdr:spPr>
        <a:xfrm>
          <a:off x="4152900" y="9067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219075</xdr:colOff>
      <xdr:row>60</xdr:row>
      <xdr:rowOff>0</xdr:rowOff>
    </xdr:to>
    <xdr:sp>
      <xdr:nvSpPr>
        <xdr:cNvPr id="76" name="Line 6"/>
        <xdr:cNvSpPr>
          <a:spLocks/>
        </xdr:cNvSpPr>
      </xdr:nvSpPr>
      <xdr:spPr>
        <a:xfrm>
          <a:off x="4752975" y="9067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77" name="Line 7"/>
        <xdr:cNvSpPr>
          <a:spLocks/>
        </xdr:cNvSpPr>
      </xdr:nvSpPr>
      <xdr:spPr>
        <a:xfrm>
          <a:off x="4152900" y="9067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78" name="Line 7"/>
        <xdr:cNvSpPr>
          <a:spLocks/>
        </xdr:cNvSpPr>
      </xdr:nvSpPr>
      <xdr:spPr>
        <a:xfrm>
          <a:off x="4152900" y="9067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219075</xdr:colOff>
      <xdr:row>60</xdr:row>
      <xdr:rowOff>0</xdr:rowOff>
    </xdr:to>
    <xdr:sp>
      <xdr:nvSpPr>
        <xdr:cNvPr id="79" name="Line 6"/>
        <xdr:cNvSpPr>
          <a:spLocks/>
        </xdr:cNvSpPr>
      </xdr:nvSpPr>
      <xdr:spPr>
        <a:xfrm>
          <a:off x="4752975" y="9067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80" name="Line 7"/>
        <xdr:cNvSpPr>
          <a:spLocks/>
        </xdr:cNvSpPr>
      </xdr:nvSpPr>
      <xdr:spPr>
        <a:xfrm>
          <a:off x="4152900" y="9067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81" name="Line 7"/>
        <xdr:cNvSpPr>
          <a:spLocks/>
        </xdr:cNvSpPr>
      </xdr:nvSpPr>
      <xdr:spPr>
        <a:xfrm>
          <a:off x="4152900" y="9067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82" name="Line 7"/>
        <xdr:cNvSpPr>
          <a:spLocks/>
        </xdr:cNvSpPr>
      </xdr:nvSpPr>
      <xdr:spPr>
        <a:xfrm>
          <a:off x="4152900" y="9067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83" name="Line 7"/>
        <xdr:cNvSpPr>
          <a:spLocks/>
        </xdr:cNvSpPr>
      </xdr:nvSpPr>
      <xdr:spPr>
        <a:xfrm>
          <a:off x="4152900" y="9067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84" name="Line 7"/>
        <xdr:cNvSpPr>
          <a:spLocks/>
        </xdr:cNvSpPr>
      </xdr:nvSpPr>
      <xdr:spPr>
        <a:xfrm>
          <a:off x="4152900" y="9067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209550</xdr:colOff>
      <xdr:row>60</xdr:row>
      <xdr:rowOff>0</xdr:rowOff>
    </xdr:to>
    <xdr:sp>
      <xdr:nvSpPr>
        <xdr:cNvPr id="85" name="Line 6"/>
        <xdr:cNvSpPr>
          <a:spLocks/>
        </xdr:cNvSpPr>
      </xdr:nvSpPr>
      <xdr:spPr>
        <a:xfrm>
          <a:off x="20097750" y="906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86" name="Line 7"/>
        <xdr:cNvSpPr>
          <a:spLocks/>
        </xdr:cNvSpPr>
      </xdr:nvSpPr>
      <xdr:spPr>
        <a:xfrm>
          <a:off x="19545300" y="9067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209550</xdr:colOff>
      <xdr:row>60</xdr:row>
      <xdr:rowOff>0</xdr:rowOff>
    </xdr:to>
    <xdr:sp>
      <xdr:nvSpPr>
        <xdr:cNvPr id="87" name="Line 6"/>
        <xdr:cNvSpPr>
          <a:spLocks/>
        </xdr:cNvSpPr>
      </xdr:nvSpPr>
      <xdr:spPr>
        <a:xfrm>
          <a:off x="20097750" y="906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88" name="Line 7"/>
        <xdr:cNvSpPr>
          <a:spLocks/>
        </xdr:cNvSpPr>
      </xdr:nvSpPr>
      <xdr:spPr>
        <a:xfrm>
          <a:off x="19545300" y="9067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209550</xdr:colOff>
      <xdr:row>60</xdr:row>
      <xdr:rowOff>0</xdr:rowOff>
    </xdr:to>
    <xdr:sp>
      <xdr:nvSpPr>
        <xdr:cNvPr id="89" name="Line 11"/>
        <xdr:cNvSpPr>
          <a:spLocks/>
        </xdr:cNvSpPr>
      </xdr:nvSpPr>
      <xdr:spPr>
        <a:xfrm>
          <a:off x="20097750" y="906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209550</xdr:colOff>
      <xdr:row>60</xdr:row>
      <xdr:rowOff>0</xdr:rowOff>
    </xdr:to>
    <xdr:sp>
      <xdr:nvSpPr>
        <xdr:cNvPr id="90" name="Line 6"/>
        <xdr:cNvSpPr>
          <a:spLocks/>
        </xdr:cNvSpPr>
      </xdr:nvSpPr>
      <xdr:spPr>
        <a:xfrm>
          <a:off x="20097750" y="906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91" name="Line 7"/>
        <xdr:cNvSpPr>
          <a:spLocks/>
        </xdr:cNvSpPr>
      </xdr:nvSpPr>
      <xdr:spPr>
        <a:xfrm>
          <a:off x="19545300" y="9067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209550</xdr:colOff>
      <xdr:row>60</xdr:row>
      <xdr:rowOff>0</xdr:rowOff>
    </xdr:to>
    <xdr:sp>
      <xdr:nvSpPr>
        <xdr:cNvPr id="92" name="Line 6"/>
        <xdr:cNvSpPr>
          <a:spLocks/>
        </xdr:cNvSpPr>
      </xdr:nvSpPr>
      <xdr:spPr>
        <a:xfrm>
          <a:off x="20097750" y="906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93" name="Line 7"/>
        <xdr:cNvSpPr>
          <a:spLocks/>
        </xdr:cNvSpPr>
      </xdr:nvSpPr>
      <xdr:spPr>
        <a:xfrm>
          <a:off x="19545300" y="9067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209550</xdr:colOff>
      <xdr:row>60</xdr:row>
      <xdr:rowOff>0</xdr:rowOff>
    </xdr:to>
    <xdr:sp>
      <xdr:nvSpPr>
        <xdr:cNvPr id="94" name="Line 6"/>
        <xdr:cNvSpPr>
          <a:spLocks/>
        </xdr:cNvSpPr>
      </xdr:nvSpPr>
      <xdr:spPr>
        <a:xfrm>
          <a:off x="20097750" y="906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95" name="Line 7"/>
        <xdr:cNvSpPr>
          <a:spLocks/>
        </xdr:cNvSpPr>
      </xdr:nvSpPr>
      <xdr:spPr>
        <a:xfrm>
          <a:off x="19545300" y="9067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96" name="Line 7"/>
        <xdr:cNvSpPr>
          <a:spLocks/>
        </xdr:cNvSpPr>
      </xdr:nvSpPr>
      <xdr:spPr>
        <a:xfrm>
          <a:off x="19545300" y="9067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209550</xdr:colOff>
      <xdr:row>60</xdr:row>
      <xdr:rowOff>0</xdr:rowOff>
    </xdr:to>
    <xdr:sp>
      <xdr:nvSpPr>
        <xdr:cNvPr id="97" name="Line 6"/>
        <xdr:cNvSpPr>
          <a:spLocks/>
        </xdr:cNvSpPr>
      </xdr:nvSpPr>
      <xdr:spPr>
        <a:xfrm>
          <a:off x="20097750" y="906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98" name="Line 7"/>
        <xdr:cNvSpPr>
          <a:spLocks/>
        </xdr:cNvSpPr>
      </xdr:nvSpPr>
      <xdr:spPr>
        <a:xfrm>
          <a:off x="19545300" y="9067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99" name="Line 7"/>
        <xdr:cNvSpPr>
          <a:spLocks/>
        </xdr:cNvSpPr>
      </xdr:nvSpPr>
      <xdr:spPr>
        <a:xfrm>
          <a:off x="19545300" y="9067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209550</xdr:colOff>
      <xdr:row>60</xdr:row>
      <xdr:rowOff>0</xdr:rowOff>
    </xdr:to>
    <xdr:sp>
      <xdr:nvSpPr>
        <xdr:cNvPr id="100" name="Line 6"/>
        <xdr:cNvSpPr>
          <a:spLocks/>
        </xdr:cNvSpPr>
      </xdr:nvSpPr>
      <xdr:spPr>
        <a:xfrm>
          <a:off x="20097750" y="906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101" name="Line 7"/>
        <xdr:cNvSpPr>
          <a:spLocks/>
        </xdr:cNvSpPr>
      </xdr:nvSpPr>
      <xdr:spPr>
        <a:xfrm>
          <a:off x="19545300" y="9067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102" name="Line 7"/>
        <xdr:cNvSpPr>
          <a:spLocks/>
        </xdr:cNvSpPr>
      </xdr:nvSpPr>
      <xdr:spPr>
        <a:xfrm>
          <a:off x="19545300" y="9067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103" name="Line 7"/>
        <xdr:cNvSpPr>
          <a:spLocks/>
        </xdr:cNvSpPr>
      </xdr:nvSpPr>
      <xdr:spPr>
        <a:xfrm>
          <a:off x="19545300" y="9067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104" name="Line 7"/>
        <xdr:cNvSpPr>
          <a:spLocks/>
        </xdr:cNvSpPr>
      </xdr:nvSpPr>
      <xdr:spPr>
        <a:xfrm>
          <a:off x="19545300" y="9067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>
      <xdr:nvSpPr>
        <xdr:cNvPr id="105" name="Line 7"/>
        <xdr:cNvSpPr>
          <a:spLocks/>
        </xdr:cNvSpPr>
      </xdr:nvSpPr>
      <xdr:spPr>
        <a:xfrm>
          <a:off x="19545300" y="9067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06" name="Line 6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07" name="Line 7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08" name="Line 6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09" name="Line 7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10" name="Line 11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11" name="Line 6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12" name="Line 7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13" name="Line 6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14" name="Line 7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15" name="Line 6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16" name="Line 7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17" name="Line 7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18" name="Line 6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19" name="Line 7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20" name="Line 7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21" name="Line 6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22" name="Line 7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23" name="Line 7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24" name="Line 7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25" name="Line 7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60</xdr:row>
      <xdr:rowOff>0</xdr:rowOff>
    </xdr:from>
    <xdr:to>
      <xdr:col>32</xdr:col>
      <xdr:colOff>0</xdr:colOff>
      <xdr:row>60</xdr:row>
      <xdr:rowOff>0</xdr:rowOff>
    </xdr:to>
    <xdr:sp>
      <xdr:nvSpPr>
        <xdr:cNvPr id="126" name="Line 7"/>
        <xdr:cNvSpPr>
          <a:spLocks/>
        </xdr:cNvSpPr>
      </xdr:nvSpPr>
      <xdr:spPr>
        <a:xfrm>
          <a:off x="21202650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4"/>
  <sheetViews>
    <sheetView view="pageBreakPreview" zoomScale="120" zoomScaleSheetLayoutView="120" zoomScalePageLayoutView="0" workbookViewId="0" topLeftCell="A1">
      <pane ySplit="4" topLeftCell="BM5" activePane="bottomLeft" state="frozen"/>
      <selection pane="topLeft" activeCell="B1" sqref="B1"/>
      <selection pane="bottomLeft" activeCell="B4" sqref="B4"/>
    </sheetView>
  </sheetViews>
  <sheetFormatPr defaultColWidth="9.00390625" defaultRowHeight="12.75"/>
  <cols>
    <col min="1" max="1" width="4.125" style="3" customWidth="1"/>
    <col min="2" max="2" width="35.375" style="3" customWidth="1"/>
    <col min="3" max="48" width="5.75390625" style="3" customWidth="1"/>
    <col min="49" max="49" width="4.875" style="3" bestFit="1" customWidth="1"/>
    <col min="50" max="16384" width="9.125" style="3" customWidth="1"/>
  </cols>
  <sheetData>
    <row r="1" spans="1:8" ht="12.75">
      <c r="A1" s="1" t="s">
        <v>75</v>
      </c>
      <c r="B1" s="2"/>
      <c r="H1" s="4"/>
    </row>
    <row r="2" spans="1:8" ht="10.5">
      <c r="A2" s="9" t="s">
        <v>7</v>
      </c>
      <c r="B2" s="2"/>
      <c r="H2" s="4"/>
    </row>
    <row r="3" spans="1:29" ht="12" customHeight="1">
      <c r="A3" s="5"/>
      <c r="B3" s="6"/>
      <c r="C3" s="7"/>
      <c r="D3" s="8"/>
      <c r="E3" s="7"/>
      <c r="F3" s="7"/>
      <c r="G3" s="7"/>
      <c r="H3" s="7"/>
      <c r="I3" s="7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49" ht="21">
      <c r="A4" s="10" t="s">
        <v>0</v>
      </c>
      <c r="B4" s="10" t="s">
        <v>1</v>
      </c>
      <c r="C4" s="10" t="s">
        <v>8</v>
      </c>
      <c r="D4" s="10" t="s">
        <v>9</v>
      </c>
      <c r="E4" s="10" t="s">
        <v>10</v>
      </c>
      <c r="F4" s="10" t="s">
        <v>24</v>
      </c>
      <c r="G4" s="10" t="s">
        <v>25</v>
      </c>
      <c r="H4" s="10" t="s">
        <v>26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0" t="s">
        <v>35</v>
      </c>
      <c r="R4" s="10" t="s">
        <v>79</v>
      </c>
      <c r="S4" s="10" t="s">
        <v>80</v>
      </c>
      <c r="T4" s="12" t="s">
        <v>11</v>
      </c>
      <c r="U4" s="12" t="s">
        <v>12</v>
      </c>
      <c r="V4" s="12" t="s">
        <v>13</v>
      </c>
      <c r="W4" s="12" t="s">
        <v>14</v>
      </c>
      <c r="X4" s="12" t="s">
        <v>36</v>
      </c>
      <c r="Y4" s="12" t="s">
        <v>37</v>
      </c>
      <c r="Z4" s="12" t="s">
        <v>38</v>
      </c>
      <c r="AA4" s="12" t="s">
        <v>39</v>
      </c>
      <c r="AB4" s="12" t="s">
        <v>40</v>
      </c>
      <c r="AC4" s="12" t="s">
        <v>41</v>
      </c>
      <c r="AD4" s="12" t="s">
        <v>42</v>
      </c>
      <c r="AE4" s="12" t="s">
        <v>43</v>
      </c>
      <c r="AF4" s="12" t="s">
        <v>81</v>
      </c>
      <c r="AG4" s="12" t="s">
        <v>82</v>
      </c>
      <c r="AH4" s="12" t="s">
        <v>83</v>
      </c>
      <c r="AI4" s="12" t="s">
        <v>84</v>
      </c>
      <c r="AJ4" s="12" t="s">
        <v>85</v>
      </c>
      <c r="AK4" s="12" t="s">
        <v>86</v>
      </c>
      <c r="AL4" s="12" t="s">
        <v>87</v>
      </c>
      <c r="AM4" s="12" t="s">
        <v>88</v>
      </c>
      <c r="AN4" s="12" t="s">
        <v>15</v>
      </c>
      <c r="AO4" s="12" t="s">
        <v>16</v>
      </c>
      <c r="AP4" s="12" t="s">
        <v>17</v>
      </c>
      <c r="AQ4" s="12" t="s">
        <v>18</v>
      </c>
      <c r="AR4" s="12" t="s">
        <v>19</v>
      </c>
      <c r="AS4" s="12" t="s">
        <v>44</v>
      </c>
      <c r="AT4" s="12" t="s">
        <v>45</v>
      </c>
      <c r="AU4" s="12" t="s">
        <v>89</v>
      </c>
      <c r="AV4" s="12" t="s">
        <v>90</v>
      </c>
      <c r="AW4" s="16" t="s">
        <v>73</v>
      </c>
    </row>
    <row r="5" spans="1:49" ht="10.5">
      <c r="A5" s="10" t="s">
        <v>20</v>
      </c>
      <c r="B5" s="53" t="s">
        <v>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5"/>
      <c r="AW5" s="17"/>
    </row>
    <row r="6" spans="1:49" ht="10.5">
      <c r="A6" s="11" t="s">
        <v>97</v>
      </c>
      <c r="B6" s="19" t="s">
        <v>91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8">
        <f>SUM(C6:AV6)</f>
        <v>0</v>
      </c>
    </row>
    <row r="7" spans="1:49" ht="10.5">
      <c r="A7" s="11" t="s">
        <v>98</v>
      </c>
      <c r="B7" s="19" t="s">
        <v>92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5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8">
        <f>SUM(C7:AV7)</f>
        <v>0</v>
      </c>
    </row>
    <row r="8" spans="1:49" ht="10.5">
      <c r="A8" s="11" t="s">
        <v>99</v>
      </c>
      <c r="B8" s="19" t="s">
        <v>93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5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8">
        <f>SUM(C8:AV8)</f>
        <v>0</v>
      </c>
    </row>
    <row r="9" spans="1:49" ht="10.5">
      <c r="A9" s="11" t="s">
        <v>100</v>
      </c>
      <c r="B9" s="19" t="s">
        <v>94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5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8">
        <f>SUM(C9:AV9)</f>
        <v>0</v>
      </c>
    </row>
    <row r="10" spans="1:49" ht="10.5">
      <c r="A10" s="11" t="s">
        <v>101</v>
      </c>
      <c r="B10" s="19" t="s">
        <v>95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8">
        <f>SUM(C10:AV10)</f>
        <v>0</v>
      </c>
    </row>
    <row r="11" spans="1:49" ht="10.5">
      <c r="A11" s="11" t="s">
        <v>102</v>
      </c>
      <c r="B11" s="19" t="s">
        <v>96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8">
        <f>SUM(C11:AV11)</f>
        <v>0</v>
      </c>
    </row>
    <row r="12" spans="1:49" ht="10.5">
      <c r="A12" s="10" t="s">
        <v>2</v>
      </c>
      <c r="B12" s="52" t="s">
        <v>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12"/>
    </row>
    <row r="13" spans="1:49" ht="21">
      <c r="A13" s="11" t="s">
        <v>97</v>
      </c>
      <c r="B13" s="19" t="s">
        <v>203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8">
        <f>SUM(C13:AV13)</f>
        <v>0</v>
      </c>
    </row>
    <row r="14" spans="1:49" ht="9.75" customHeight="1">
      <c r="A14" s="11" t="s">
        <v>98</v>
      </c>
      <c r="B14" s="19" t="s">
        <v>103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8">
        <f>SUM(C14:AV14)</f>
        <v>0</v>
      </c>
    </row>
    <row r="15" spans="1:49" ht="10.5">
      <c r="A15" s="10" t="s">
        <v>3</v>
      </c>
      <c r="B15" s="52" t="s">
        <v>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12"/>
    </row>
    <row r="16" spans="1:49" ht="10.5">
      <c r="A16" s="11" t="s">
        <v>97</v>
      </c>
      <c r="B16" s="19" t="s">
        <v>104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5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8">
        <f>SUM(C16:AV16)</f>
        <v>0</v>
      </c>
    </row>
    <row r="17" spans="1:49" ht="10.5">
      <c r="A17" s="11" t="s">
        <v>98</v>
      </c>
      <c r="B17" s="19" t="s">
        <v>105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5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8">
        <f>SUM(C17:AV17)</f>
        <v>0</v>
      </c>
    </row>
    <row r="18" spans="1:49" ht="11.25" customHeight="1">
      <c r="A18" s="11" t="s">
        <v>99</v>
      </c>
      <c r="B18" s="19" t="s">
        <v>106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5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8">
        <f>SUM(C18:AV18)</f>
        <v>0</v>
      </c>
    </row>
    <row r="19" spans="1:49" ht="10.5">
      <c r="A19" s="11" t="s">
        <v>100</v>
      </c>
      <c r="B19" s="19" t="s">
        <v>107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5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8">
        <f>SUM(C19:AV19)</f>
        <v>0</v>
      </c>
    </row>
    <row r="20" spans="1:49" ht="10.5">
      <c r="A20" s="11" t="s">
        <v>101</v>
      </c>
      <c r="B20" s="19" t="s">
        <v>108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8">
        <f>SUM(C20:AV20)</f>
        <v>0</v>
      </c>
    </row>
    <row r="21" spans="1:49" ht="21">
      <c r="A21" s="11" t="s">
        <v>102</v>
      </c>
      <c r="B21" s="19" t="s">
        <v>109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5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8">
        <f>SUM(C21:AV21)</f>
        <v>0</v>
      </c>
    </row>
    <row r="22" spans="1:49" ht="11.25" customHeight="1">
      <c r="A22" s="11" t="s">
        <v>114</v>
      </c>
      <c r="B22" s="19" t="s">
        <v>110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5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8">
        <f>SUM(C22:AV22)</f>
        <v>0</v>
      </c>
    </row>
    <row r="23" spans="1:49" ht="10.5">
      <c r="A23" s="11" t="s">
        <v>115</v>
      </c>
      <c r="B23" s="19" t="s">
        <v>111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5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8">
        <f>SUM(C23:AV23)</f>
        <v>0</v>
      </c>
    </row>
    <row r="24" spans="1:49" ht="21">
      <c r="A24" s="11" t="s">
        <v>116</v>
      </c>
      <c r="B24" s="19" t="s">
        <v>250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5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8">
        <f>SUM(C24:AV24)</f>
        <v>0</v>
      </c>
    </row>
    <row r="25" spans="1:49" ht="10.5">
      <c r="A25" s="11" t="s">
        <v>117</v>
      </c>
      <c r="B25" s="19" t="s">
        <v>112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5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8">
        <f>SUM(C25:AV25)</f>
        <v>0</v>
      </c>
    </row>
    <row r="26" spans="1:49" ht="10.5">
      <c r="A26" s="11" t="s">
        <v>118</v>
      </c>
      <c r="B26" s="19" t="s">
        <v>113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5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8">
        <f>SUM(C26:AV26)</f>
        <v>0</v>
      </c>
    </row>
    <row r="27" spans="1:49" ht="10.5">
      <c r="A27" s="10" t="s">
        <v>21</v>
      </c>
      <c r="B27" s="52" t="s">
        <v>207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12"/>
    </row>
    <row r="28" spans="1:49" ht="10.5">
      <c r="A28" s="11" t="s">
        <v>97</v>
      </c>
      <c r="B28" s="19" t="s">
        <v>119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5"/>
      <c r="AE28" s="14"/>
      <c r="AF28" s="14"/>
      <c r="AG28" s="14"/>
      <c r="AH28" s="14"/>
      <c r="AI28" s="14"/>
      <c r="AJ28" s="14"/>
      <c r="AK28" s="15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8">
        <f>SUM(C28:AV28)</f>
        <v>0</v>
      </c>
    </row>
    <row r="29" spans="1:49" ht="10.5">
      <c r="A29" s="11" t="s">
        <v>98</v>
      </c>
      <c r="B29" s="19" t="s">
        <v>191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5"/>
      <c r="AE29" s="14"/>
      <c r="AF29" s="14"/>
      <c r="AG29" s="14"/>
      <c r="AH29" s="14"/>
      <c r="AI29" s="14"/>
      <c r="AJ29" s="14"/>
      <c r="AK29" s="15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8">
        <f aca="true" t="shared" si="0" ref="AW29:AW47">SUM(C29:AV29)</f>
        <v>0</v>
      </c>
    </row>
    <row r="30" spans="1:49" ht="10.5">
      <c r="A30" s="11" t="s">
        <v>99</v>
      </c>
      <c r="B30" s="19" t="s">
        <v>124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5"/>
      <c r="AE30" s="14"/>
      <c r="AF30" s="14"/>
      <c r="AG30" s="14"/>
      <c r="AH30" s="14"/>
      <c r="AI30" s="14"/>
      <c r="AJ30" s="14"/>
      <c r="AK30" s="15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8">
        <f t="shared" si="0"/>
        <v>0</v>
      </c>
    </row>
    <row r="31" spans="1:49" ht="10.5">
      <c r="A31" s="11" t="s">
        <v>100</v>
      </c>
      <c r="B31" s="19" t="s">
        <v>123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5"/>
      <c r="AE31" s="14"/>
      <c r="AF31" s="14"/>
      <c r="AG31" s="14"/>
      <c r="AH31" s="14"/>
      <c r="AI31" s="14"/>
      <c r="AJ31" s="14"/>
      <c r="AK31" s="15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8">
        <f t="shared" si="0"/>
        <v>0</v>
      </c>
    </row>
    <row r="32" spans="1:49" ht="10.5">
      <c r="A32" s="11" t="s">
        <v>101</v>
      </c>
      <c r="B32" s="19" t="s">
        <v>120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5"/>
      <c r="AE32" s="14"/>
      <c r="AF32" s="14"/>
      <c r="AG32" s="14"/>
      <c r="AH32" s="14"/>
      <c r="AI32" s="14"/>
      <c r="AJ32" s="14"/>
      <c r="AK32" s="15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8">
        <f t="shared" si="0"/>
        <v>0</v>
      </c>
    </row>
    <row r="33" spans="1:49" ht="10.5">
      <c r="A33" s="11" t="s">
        <v>102</v>
      </c>
      <c r="B33" s="19" t="s">
        <v>121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5"/>
      <c r="AE33" s="14"/>
      <c r="AF33" s="14"/>
      <c r="AG33" s="14"/>
      <c r="AH33" s="14"/>
      <c r="AI33" s="14"/>
      <c r="AJ33" s="14"/>
      <c r="AK33" s="15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8">
        <f t="shared" si="0"/>
        <v>0</v>
      </c>
    </row>
    <row r="34" spans="1:49" ht="21">
      <c r="A34" s="11" t="s">
        <v>114</v>
      </c>
      <c r="B34" s="19" t="s">
        <v>122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5"/>
      <c r="AE34" s="14"/>
      <c r="AF34" s="14"/>
      <c r="AG34" s="14"/>
      <c r="AH34" s="14"/>
      <c r="AI34" s="14"/>
      <c r="AJ34" s="14"/>
      <c r="AK34" s="15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8">
        <f t="shared" si="0"/>
        <v>0</v>
      </c>
    </row>
    <row r="35" spans="1:49" ht="10.5">
      <c r="A35" s="10" t="s">
        <v>22</v>
      </c>
      <c r="B35" s="52" t="s">
        <v>215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12"/>
    </row>
    <row r="36" spans="1:49" ht="21">
      <c r="A36" s="11" t="s">
        <v>97</v>
      </c>
      <c r="B36" s="19" t="s">
        <v>216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5"/>
      <c r="AE36" s="14"/>
      <c r="AF36" s="14"/>
      <c r="AG36" s="14"/>
      <c r="AH36" s="14"/>
      <c r="AI36" s="14"/>
      <c r="AJ36" s="14"/>
      <c r="AK36" s="15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8">
        <f>SUM(C36:AV36)</f>
        <v>0</v>
      </c>
    </row>
    <row r="37" spans="1:49" ht="21">
      <c r="A37" s="11" t="s">
        <v>98</v>
      </c>
      <c r="B37" s="19" t="s">
        <v>217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5"/>
      <c r="AE37" s="14"/>
      <c r="AF37" s="14"/>
      <c r="AG37" s="14"/>
      <c r="AH37" s="14"/>
      <c r="AI37" s="14"/>
      <c r="AJ37" s="14"/>
      <c r="AK37" s="15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8">
        <f aca="true" t="shared" si="1" ref="AW37:AW42">SUM(C37:AV37)</f>
        <v>0</v>
      </c>
    </row>
    <row r="38" spans="1:49" ht="10.5">
      <c r="A38" s="11" t="s">
        <v>99</v>
      </c>
      <c r="B38" s="19" t="s">
        <v>181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5"/>
      <c r="AE38" s="14"/>
      <c r="AF38" s="14"/>
      <c r="AG38" s="14"/>
      <c r="AH38" s="14"/>
      <c r="AI38" s="14"/>
      <c r="AJ38" s="14"/>
      <c r="AK38" s="15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8">
        <f t="shared" si="1"/>
        <v>0</v>
      </c>
    </row>
    <row r="39" spans="1:49" ht="21">
      <c r="A39" s="11" t="s">
        <v>100</v>
      </c>
      <c r="B39" s="19" t="s">
        <v>182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5"/>
      <c r="AE39" s="14"/>
      <c r="AF39" s="14"/>
      <c r="AG39" s="14"/>
      <c r="AH39" s="14"/>
      <c r="AI39" s="14"/>
      <c r="AJ39" s="14"/>
      <c r="AK39" s="15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8">
        <f t="shared" si="1"/>
        <v>0</v>
      </c>
    </row>
    <row r="40" spans="1:49" ht="10.5">
      <c r="A40" s="11" t="s">
        <v>101</v>
      </c>
      <c r="B40" s="19" t="s">
        <v>218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5"/>
      <c r="AE40" s="14"/>
      <c r="AF40" s="14"/>
      <c r="AG40" s="14"/>
      <c r="AH40" s="14"/>
      <c r="AI40" s="14"/>
      <c r="AJ40" s="14"/>
      <c r="AK40" s="15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8">
        <f t="shared" si="1"/>
        <v>0</v>
      </c>
    </row>
    <row r="41" spans="1:49" ht="10.5">
      <c r="A41" s="11" t="s">
        <v>102</v>
      </c>
      <c r="B41" s="19" t="s">
        <v>242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5"/>
      <c r="AE41" s="14"/>
      <c r="AF41" s="14"/>
      <c r="AG41" s="14"/>
      <c r="AH41" s="14"/>
      <c r="AI41" s="14"/>
      <c r="AJ41" s="14"/>
      <c r="AK41" s="15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8">
        <f t="shared" si="1"/>
        <v>0</v>
      </c>
    </row>
    <row r="42" spans="1:49" ht="10.5">
      <c r="A42" s="11" t="s">
        <v>114</v>
      </c>
      <c r="B42" s="19" t="s">
        <v>219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5"/>
      <c r="AE42" s="14"/>
      <c r="AF42" s="14"/>
      <c r="AG42" s="14"/>
      <c r="AH42" s="14"/>
      <c r="AI42" s="14"/>
      <c r="AJ42" s="14"/>
      <c r="AK42" s="15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8">
        <f t="shared" si="1"/>
        <v>0</v>
      </c>
    </row>
    <row r="43" spans="1:49" ht="10.5">
      <c r="A43" s="11" t="s">
        <v>115</v>
      </c>
      <c r="B43" s="19" t="s">
        <v>183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5"/>
      <c r="AE43" s="14"/>
      <c r="AF43" s="14"/>
      <c r="AG43" s="14"/>
      <c r="AH43" s="14"/>
      <c r="AI43" s="14"/>
      <c r="AJ43" s="14"/>
      <c r="AK43" s="15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8">
        <f t="shared" si="0"/>
        <v>0</v>
      </c>
    </row>
    <row r="44" spans="1:49" ht="10.5">
      <c r="A44" s="11" t="s">
        <v>116</v>
      </c>
      <c r="B44" s="19" t="s">
        <v>184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5"/>
      <c r="AE44" s="14"/>
      <c r="AF44" s="14"/>
      <c r="AG44" s="14"/>
      <c r="AH44" s="14"/>
      <c r="AI44" s="14"/>
      <c r="AJ44" s="14"/>
      <c r="AK44" s="15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8">
        <f t="shared" si="0"/>
        <v>0</v>
      </c>
    </row>
    <row r="45" spans="1:49" ht="21">
      <c r="A45" s="11" t="s">
        <v>117</v>
      </c>
      <c r="B45" s="19" t="s">
        <v>220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5"/>
      <c r="AE45" s="14"/>
      <c r="AF45" s="14"/>
      <c r="AG45" s="14"/>
      <c r="AH45" s="14"/>
      <c r="AI45" s="14"/>
      <c r="AJ45" s="14"/>
      <c r="AK45" s="15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8">
        <f t="shared" si="0"/>
        <v>0</v>
      </c>
    </row>
    <row r="46" spans="1:49" ht="10.5">
      <c r="A46" s="11" t="s">
        <v>118</v>
      </c>
      <c r="B46" s="19" t="s">
        <v>221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5"/>
      <c r="AE46" s="14"/>
      <c r="AF46" s="14"/>
      <c r="AG46" s="14"/>
      <c r="AH46" s="14"/>
      <c r="AI46" s="14"/>
      <c r="AJ46" s="14"/>
      <c r="AK46" s="15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8">
        <f t="shared" si="0"/>
        <v>0</v>
      </c>
    </row>
    <row r="47" spans="1:49" ht="10.5">
      <c r="A47" s="11" t="s">
        <v>222</v>
      </c>
      <c r="B47" s="19" t="s">
        <v>185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5"/>
      <c r="AE47" s="14"/>
      <c r="AF47" s="14"/>
      <c r="AG47" s="14"/>
      <c r="AH47" s="14"/>
      <c r="AI47" s="14"/>
      <c r="AJ47" s="14"/>
      <c r="AK47" s="15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8">
        <f t="shared" si="0"/>
        <v>0</v>
      </c>
    </row>
    <row r="48" spans="1:49" ht="10.5">
      <c r="A48" s="10" t="s">
        <v>23</v>
      </c>
      <c r="B48" s="52" t="s">
        <v>246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12"/>
    </row>
    <row r="49" spans="1:49" ht="10.5">
      <c r="A49" s="11" t="s">
        <v>97</v>
      </c>
      <c r="B49" s="19" t="s">
        <v>229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5"/>
      <c r="AE49" s="14"/>
      <c r="AF49" s="14"/>
      <c r="AG49" s="14"/>
      <c r="AH49" s="14"/>
      <c r="AI49" s="14"/>
      <c r="AJ49" s="14"/>
      <c r="AK49" s="15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8">
        <f>SUM(C49:AV49)</f>
        <v>0</v>
      </c>
    </row>
    <row r="50" spans="1:49" ht="21">
      <c r="A50" s="11" t="s">
        <v>98</v>
      </c>
      <c r="B50" s="19" t="s">
        <v>230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5"/>
      <c r="AE50" s="14"/>
      <c r="AF50" s="14"/>
      <c r="AG50" s="14"/>
      <c r="AH50" s="14"/>
      <c r="AI50" s="14"/>
      <c r="AJ50" s="14"/>
      <c r="AK50" s="15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8">
        <f aca="true" t="shared" si="2" ref="AW50:AW58">SUM(C50:AV50)</f>
        <v>0</v>
      </c>
    </row>
    <row r="51" spans="1:49" ht="10.5">
      <c r="A51" s="11" t="s">
        <v>99</v>
      </c>
      <c r="B51" s="19" t="s">
        <v>231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5"/>
      <c r="AE51" s="14"/>
      <c r="AF51" s="14"/>
      <c r="AG51" s="14"/>
      <c r="AH51" s="14"/>
      <c r="AI51" s="14"/>
      <c r="AJ51" s="14"/>
      <c r="AK51" s="15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8">
        <f t="shared" si="2"/>
        <v>0</v>
      </c>
    </row>
    <row r="52" spans="1:49" ht="10.5">
      <c r="A52" s="11" t="s">
        <v>100</v>
      </c>
      <c r="B52" s="19" t="s">
        <v>232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5"/>
      <c r="AE52" s="14"/>
      <c r="AF52" s="14"/>
      <c r="AG52" s="14"/>
      <c r="AH52" s="14"/>
      <c r="AI52" s="14"/>
      <c r="AJ52" s="14"/>
      <c r="AK52" s="15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8">
        <f t="shared" si="2"/>
        <v>0</v>
      </c>
    </row>
    <row r="53" spans="1:49" ht="10.5">
      <c r="A53" s="11" t="s">
        <v>101</v>
      </c>
      <c r="B53" s="19" t="s">
        <v>233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5"/>
      <c r="AE53" s="14"/>
      <c r="AF53" s="14"/>
      <c r="AG53" s="14"/>
      <c r="AH53" s="14"/>
      <c r="AI53" s="14"/>
      <c r="AJ53" s="14"/>
      <c r="AK53" s="15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8">
        <f t="shared" si="2"/>
        <v>0</v>
      </c>
    </row>
    <row r="54" spans="1:49" ht="10.5">
      <c r="A54" s="11" t="s">
        <v>102</v>
      </c>
      <c r="B54" s="19" t="s">
        <v>234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5"/>
      <c r="AE54" s="14"/>
      <c r="AF54" s="14"/>
      <c r="AG54" s="14"/>
      <c r="AH54" s="14"/>
      <c r="AI54" s="14"/>
      <c r="AJ54" s="14"/>
      <c r="AK54" s="15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8">
        <f t="shared" si="2"/>
        <v>0</v>
      </c>
    </row>
    <row r="55" spans="1:49" ht="10.5">
      <c r="A55" s="11" t="s">
        <v>114</v>
      </c>
      <c r="B55" s="19" t="s">
        <v>235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5"/>
      <c r="AE55" s="14"/>
      <c r="AF55" s="14"/>
      <c r="AG55" s="14"/>
      <c r="AH55" s="14"/>
      <c r="AI55" s="14"/>
      <c r="AJ55" s="14"/>
      <c r="AK55" s="15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8">
        <f t="shared" si="2"/>
        <v>0</v>
      </c>
    </row>
    <row r="56" spans="1:49" ht="21">
      <c r="A56" s="11" t="s">
        <v>115</v>
      </c>
      <c r="B56" s="19" t="s">
        <v>236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5"/>
      <c r="AE56" s="14"/>
      <c r="AF56" s="14"/>
      <c r="AG56" s="14"/>
      <c r="AH56" s="14"/>
      <c r="AI56" s="14"/>
      <c r="AJ56" s="14"/>
      <c r="AK56" s="15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8">
        <f t="shared" si="2"/>
        <v>0</v>
      </c>
    </row>
    <row r="57" spans="1:49" ht="21">
      <c r="A57" s="11" t="s">
        <v>116</v>
      </c>
      <c r="B57" s="19" t="s">
        <v>245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5"/>
      <c r="AE57" s="14"/>
      <c r="AF57" s="14"/>
      <c r="AG57" s="14"/>
      <c r="AH57" s="14"/>
      <c r="AI57" s="14"/>
      <c r="AJ57" s="14"/>
      <c r="AK57" s="15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8">
        <f t="shared" si="2"/>
        <v>0</v>
      </c>
    </row>
    <row r="58" spans="1:49" ht="21">
      <c r="A58" s="11" t="s">
        <v>117</v>
      </c>
      <c r="B58" s="19" t="s">
        <v>244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5"/>
      <c r="AE58" s="14"/>
      <c r="AF58" s="14"/>
      <c r="AG58" s="14"/>
      <c r="AH58" s="14"/>
      <c r="AI58" s="14"/>
      <c r="AJ58" s="14"/>
      <c r="AK58" s="15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8">
        <f t="shared" si="2"/>
        <v>0</v>
      </c>
    </row>
    <row r="59" spans="1:49" ht="10.5">
      <c r="A59" s="10" t="s">
        <v>204</v>
      </c>
      <c r="B59" s="52" t="s">
        <v>205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12"/>
    </row>
    <row r="60" spans="1:49" ht="10.5" customHeight="1">
      <c r="A60" s="11" t="s">
        <v>97</v>
      </c>
      <c r="B60" s="19" t="s">
        <v>186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5"/>
      <c r="AE60" s="14"/>
      <c r="AF60" s="14"/>
      <c r="AG60" s="14"/>
      <c r="AH60" s="14"/>
      <c r="AI60" s="14"/>
      <c r="AJ60" s="14"/>
      <c r="AK60" s="15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8">
        <f>SUM(C60:AV60)</f>
        <v>0</v>
      </c>
    </row>
    <row r="61" spans="1:49" ht="10.5">
      <c r="A61" s="10" t="s">
        <v>247</v>
      </c>
      <c r="B61" s="52" t="s">
        <v>209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12"/>
    </row>
    <row r="62" spans="1:49" ht="12" customHeight="1">
      <c r="A62" s="11" t="s">
        <v>97</v>
      </c>
      <c r="B62" s="19" t="s">
        <v>196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5"/>
      <c r="AE62" s="14"/>
      <c r="AF62" s="14"/>
      <c r="AG62" s="14"/>
      <c r="AH62" s="14"/>
      <c r="AI62" s="14"/>
      <c r="AJ62" s="14"/>
      <c r="AK62" s="15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8">
        <f>SUM(C62:AV62)</f>
        <v>0</v>
      </c>
    </row>
    <row r="63" spans="1:49" ht="10.5">
      <c r="A63" s="11" t="s">
        <v>98</v>
      </c>
      <c r="B63" s="19" t="s">
        <v>197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5"/>
      <c r="AE63" s="14"/>
      <c r="AF63" s="14"/>
      <c r="AG63" s="14"/>
      <c r="AH63" s="14"/>
      <c r="AI63" s="14"/>
      <c r="AJ63" s="14"/>
      <c r="AK63" s="15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8">
        <f>SUM(C63:AV63)</f>
        <v>0</v>
      </c>
    </row>
    <row r="64" spans="1:49" ht="10.5">
      <c r="A64" s="11" t="s">
        <v>99</v>
      </c>
      <c r="B64" s="19" t="s">
        <v>198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5"/>
      <c r="AE64" s="14"/>
      <c r="AF64" s="14"/>
      <c r="AG64" s="14"/>
      <c r="AH64" s="14"/>
      <c r="AI64" s="14"/>
      <c r="AJ64" s="14"/>
      <c r="AK64" s="15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8">
        <f>SUM(C64:AV64)</f>
        <v>0</v>
      </c>
    </row>
    <row r="65" spans="1:49" ht="10.5">
      <c r="A65" s="11" t="s">
        <v>100</v>
      </c>
      <c r="B65" s="19" t="s">
        <v>199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5"/>
      <c r="AE65" s="14"/>
      <c r="AF65" s="14"/>
      <c r="AG65" s="14"/>
      <c r="AH65" s="14"/>
      <c r="AI65" s="14"/>
      <c r="AJ65" s="14"/>
      <c r="AK65" s="15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8">
        <f>SUM(C65:AV65)</f>
        <v>0</v>
      </c>
    </row>
    <row r="66" spans="1:49" ht="10.5">
      <c r="A66" s="11" t="s">
        <v>101</v>
      </c>
      <c r="B66" s="19" t="s">
        <v>200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5"/>
      <c r="AE66" s="14"/>
      <c r="AF66" s="14"/>
      <c r="AG66" s="14"/>
      <c r="AH66" s="14"/>
      <c r="AI66" s="14"/>
      <c r="AJ66" s="14"/>
      <c r="AK66" s="15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8">
        <f>SUM(C66:AV66)</f>
        <v>0</v>
      </c>
    </row>
    <row r="67" spans="1:49" ht="10.5">
      <c r="A67" s="11" t="s">
        <v>102</v>
      </c>
      <c r="B67" s="19" t="s">
        <v>201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5"/>
      <c r="AE67" s="14"/>
      <c r="AF67" s="14"/>
      <c r="AG67" s="14"/>
      <c r="AH67" s="14"/>
      <c r="AI67" s="14"/>
      <c r="AJ67" s="14"/>
      <c r="AK67" s="15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8">
        <f>SUM(C67:AV67)</f>
        <v>0</v>
      </c>
    </row>
    <row r="68" spans="1:49" ht="10.5">
      <c r="A68" s="11" t="s">
        <v>114</v>
      </c>
      <c r="B68" s="19" t="s">
        <v>121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5"/>
      <c r="AE68" s="14"/>
      <c r="AF68" s="14"/>
      <c r="AG68" s="14"/>
      <c r="AH68" s="14"/>
      <c r="AI68" s="14"/>
      <c r="AJ68" s="14"/>
      <c r="AK68" s="15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8"/>
    </row>
    <row r="69" spans="1:49" ht="21">
      <c r="A69" s="11" t="s">
        <v>115</v>
      </c>
      <c r="B69" s="19" t="s">
        <v>122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5"/>
      <c r="AE69" s="14"/>
      <c r="AF69" s="14"/>
      <c r="AG69" s="14"/>
      <c r="AH69" s="14"/>
      <c r="AI69" s="14"/>
      <c r="AJ69" s="14"/>
      <c r="AK69" s="15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8">
        <f>SUM(C69:AV69)</f>
        <v>0</v>
      </c>
    </row>
    <row r="70" spans="1:49" ht="10.5" customHeight="1">
      <c r="A70" s="52" t="s">
        <v>211</v>
      </c>
      <c r="B70" s="52"/>
      <c r="C70" s="13">
        <f>SUM(C6:C11,C13:C14,C16:C26,C28:C34)</f>
        <v>0</v>
      </c>
      <c r="D70" s="13">
        <f aca="true" t="shared" si="3" ref="D70:AH70">SUM(D6:D11,D13:D14,D16:D26,D28:D34)</f>
        <v>0</v>
      </c>
      <c r="E70" s="13">
        <f t="shared" si="3"/>
        <v>0</v>
      </c>
      <c r="F70" s="13">
        <f t="shared" si="3"/>
        <v>0</v>
      </c>
      <c r="G70" s="13">
        <f t="shared" si="3"/>
        <v>0</v>
      </c>
      <c r="H70" s="13">
        <f t="shared" si="3"/>
        <v>0</v>
      </c>
      <c r="I70" s="13">
        <f t="shared" si="3"/>
        <v>0</v>
      </c>
      <c r="J70" s="13">
        <f t="shared" si="3"/>
        <v>0</v>
      </c>
      <c r="K70" s="13">
        <f t="shared" si="3"/>
        <v>0</v>
      </c>
      <c r="L70" s="13">
        <f t="shared" si="3"/>
        <v>0</v>
      </c>
      <c r="M70" s="13">
        <f t="shared" si="3"/>
        <v>0</v>
      </c>
      <c r="N70" s="13">
        <f t="shared" si="3"/>
        <v>0</v>
      </c>
      <c r="O70" s="13">
        <f t="shared" si="3"/>
        <v>0</v>
      </c>
      <c r="P70" s="13">
        <f t="shared" si="3"/>
        <v>0</v>
      </c>
      <c r="Q70" s="13">
        <f t="shared" si="3"/>
        <v>0</v>
      </c>
      <c r="R70" s="13">
        <f t="shared" si="3"/>
        <v>0</v>
      </c>
      <c r="S70" s="13">
        <f t="shared" si="3"/>
        <v>0</v>
      </c>
      <c r="T70" s="13">
        <f t="shared" si="3"/>
        <v>0</v>
      </c>
      <c r="U70" s="13">
        <f t="shared" si="3"/>
        <v>0</v>
      </c>
      <c r="V70" s="13">
        <f t="shared" si="3"/>
        <v>0</v>
      </c>
      <c r="W70" s="13">
        <f t="shared" si="3"/>
        <v>0</v>
      </c>
      <c r="X70" s="13">
        <f t="shared" si="3"/>
        <v>0</v>
      </c>
      <c r="Y70" s="13">
        <f t="shared" si="3"/>
        <v>0</v>
      </c>
      <c r="Z70" s="13">
        <f t="shared" si="3"/>
        <v>0</v>
      </c>
      <c r="AA70" s="13">
        <f t="shared" si="3"/>
        <v>0</v>
      </c>
      <c r="AB70" s="13">
        <f t="shared" si="3"/>
        <v>0</v>
      </c>
      <c r="AC70" s="13">
        <f t="shared" si="3"/>
        <v>0</v>
      </c>
      <c r="AD70" s="13">
        <f t="shared" si="3"/>
        <v>0</v>
      </c>
      <c r="AE70" s="13">
        <f t="shared" si="3"/>
        <v>0</v>
      </c>
      <c r="AF70" s="13">
        <f t="shared" si="3"/>
        <v>0</v>
      </c>
      <c r="AG70" s="13">
        <f t="shared" si="3"/>
        <v>0</v>
      </c>
      <c r="AH70" s="13">
        <f t="shared" si="3"/>
        <v>0</v>
      </c>
      <c r="AI70" s="13">
        <f aca="true" t="shared" si="4" ref="AI70:AW70">SUM(AI6:AI11,AI13:AI14,AI16:AI26,AI28:AI34)</f>
        <v>0</v>
      </c>
      <c r="AJ70" s="13">
        <f t="shared" si="4"/>
        <v>0</v>
      </c>
      <c r="AK70" s="13">
        <f t="shared" si="4"/>
        <v>0</v>
      </c>
      <c r="AL70" s="13">
        <f t="shared" si="4"/>
        <v>0</v>
      </c>
      <c r="AM70" s="13">
        <f t="shared" si="4"/>
        <v>0</v>
      </c>
      <c r="AN70" s="13">
        <f t="shared" si="4"/>
        <v>0</v>
      </c>
      <c r="AO70" s="13">
        <f t="shared" si="4"/>
        <v>0</v>
      </c>
      <c r="AP70" s="13">
        <f t="shared" si="4"/>
        <v>0</v>
      </c>
      <c r="AQ70" s="13">
        <f t="shared" si="4"/>
        <v>0</v>
      </c>
      <c r="AR70" s="13">
        <f t="shared" si="4"/>
        <v>0</v>
      </c>
      <c r="AS70" s="13">
        <f t="shared" si="4"/>
        <v>0</v>
      </c>
      <c r="AT70" s="13">
        <f t="shared" si="4"/>
        <v>0</v>
      </c>
      <c r="AU70" s="13">
        <f t="shared" si="4"/>
        <v>0</v>
      </c>
      <c r="AV70" s="13">
        <f t="shared" si="4"/>
        <v>0</v>
      </c>
      <c r="AW70" s="13">
        <f t="shared" si="4"/>
        <v>0</v>
      </c>
    </row>
    <row r="71" spans="1:49" ht="10.5" customHeight="1">
      <c r="A71" s="53" t="s">
        <v>248</v>
      </c>
      <c r="B71" s="55"/>
      <c r="C71" s="13">
        <f>SUM(C6:C11,C13:C14,C16:C26,C36:C47)</f>
        <v>0</v>
      </c>
      <c r="D71" s="13">
        <f aca="true" t="shared" si="5" ref="D71:AH71">SUM(D6:D11,D13:D14,D16:D26,D36:D47)</f>
        <v>0</v>
      </c>
      <c r="E71" s="13">
        <f t="shared" si="5"/>
        <v>0</v>
      </c>
      <c r="F71" s="13">
        <f t="shared" si="5"/>
        <v>0</v>
      </c>
      <c r="G71" s="13">
        <f t="shared" si="5"/>
        <v>0</v>
      </c>
      <c r="H71" s="13">
        <f t="shared" si="5"/>
        <v>0</v>
      </c>
      <c r="I71" s="13">
        <f t="shared" si="5"/>
        <v>0</v>
      </c>
      <c r="J71" s="13">
        <f t="shared" si="5"/>
        <v>0</v>
      </c>
      <c r="K71" s="13">
        <f t="shared" si="5"/>
        <v>0</v>
      </c>
      <c r="L71" s="13">
        <f t="shared" si="5"/>
        <v>0</v>
      </c>
      <c r="M71" s="13">
        <f t="shared" si="5"/>
        <v>0</v>
      </c>
      <c r="N71" s="13">
        <f t="shared" si="5"/>
        <v>0</v>
      </c>
      <c r="O71" s="13">
        <f t="shared" si="5"/>
        <v>0</v>
      </c>
      <c r="P71" s="13">
        <f t="shared" si="5"/>
        <v>0</v>
      </c>
      <c r="Q71" s="13">
        <f t="shared" si="5"/>
        <v>0</v>
      </c>
      <c r="R71" s="13">
        <f t="shared" si="5"/>
        <v>0</v>
      </c>
      <c r="S71" s="13">
        <f t="shared" si="5"/>
        <v>0</v>
      </c>
      <c r="T71" s="13">
        <f t="shared" si="5"/>
        <v>0</v>
      </c>
      <c r="U71" s="13">
        <f t="shared" si="5"/>
        <v>0</v>
      </c>
      <c r="V71" s="13">
        <f t="shared" si="5"/>
        <v>0</v>
      </c>
      <c r="W71" s="13">
        <f t="shared" si="5"/>
        <v>0</v>
      </c>
      <c r="X71" s="13">
        <f t="shared" si="5"/>
        <v>0</v>
      </c>
      <c r="Y71" s="13">
        <f t="shared" si="5"/>
        <v>0</v>
      </c>
      <c r="Z71" s="13">
        <f t="shared" si="5"/>
        <v>0</v>
      </c>
      <c r="AA71" s="13">
        <f t="shared" si="5"/>
        <v>0</v>
      </c>
      <c r="AB71" s="13">
        <f t="shared" si="5"/>
        <v>0</v>
      </c>
      <c r="AC71" s="13">
        <f t="shared" si="5"/>
        <v>0</v>
      </c>
      <c r="AD71" s="13">
        <f t="shared" si="5"/>
        <v>0</v>
      </c>
      <c r="AE71" s="13">
        <f t="shared" si="5"/>
        <v>0</v>
      </c>
      <c r="AF71" s="13">
        <f t="shared" si="5"/>
        <v>0</v>
      </c>
      <c r="AG71" s="13">
        <f t="shared" si="5"/>
        <v>0</v>
      </c>
      <c r="AH71" s="13">
        <f t="shared" si="5"/>
        <v>0</v>
      </c>
      <c r="AI71" s="13">
        <f aca="true" t="shared" si="6" ref="AI71:AW71">SUM(AI6:AI11,AI13:AI14,AI16:AI26,AI36:AI47)</f>
        <v>0</v>
      </c>
      <c r="AJ71" s="13">
        <f t="shared" si="6"/>
        <v>0</v>
      </c>
      <c r="AK71" s="13">
        <f t="shared" si="6"/>
        <v>0</v>
      </c>
      <c r="AL71" s="13">
        <f t="shared" si="6"/>
        <v>0</v>
      </c>
      <c r="AM71" s="13">
        <f t="shared" si="6"/>
        <v>0</v>
      </c>
      <c r="AN71" s="13">
        <f t="shared" si="6"/>
        <v>0</v>
      </c>
      <c r="AO71" s="13">
        <f t="shared" si="6"/>
        <v>0</v>
      </c>
      <c r="AP71" s="13">
        <f t="shared" si="6"/>
        <v>0</v>
      </c>
      <c r="AQ71" s="13">
        <f t="shared" si="6"/>
        <v>0</v>
      </c>
      <c r="AR71" s="13">
        <f t="shared" si="6"/>
        <v>0</v>
      </c>
      <c r="AS71" s="13">
        <f t="shared" si="6"/>
        <v>0</v>
      </c>
      <c r="AT71" s="13">
        <f t="shared" si="6"/>
        <v>0</v>
      </c>
      <c r="AU71" s="13">
        <f t="shared" si="6"/>
        <v>0</v>
      </c>
      <c r="AV71" s="13">
        <f t="shared" si="6"/>
        <v>0</v>
      </c>
      <c r="AW71" s="13">
        <f t="shared" si="6"/>
        <v>0</v>
      </c>
    </row>
    <row r="72" spans="1:49" ht="10.5" customHeight="1">
      <c r="A72" s="53" t="s">
        <v>249</v>
      </c>
      <c r="B72" s="55"/>
      <c r="C72" s="13">
        <f>SUM(C6:C11,C13:C14,C16:C26,C49:C58)</f>
        <v>0</v>
      </c>
      <c r="D72" s="13">
        <f aca="true" t="shared" si="7" ref="D72:AH72">SUM(D6:D11,D13:D14,D16:D26,D49:D58)</f>
        <v>0</v>
      </c>
      <c r="E72" s="13">
        <f t="shared" si="7"/>
        <v>0</v>
      </c>
      <c r="F72" s="13">
        <f t="shared" si="7"/>
        <v>0</v>
      </c>
      <c r="G72" s="13">
        <f t="shared" si="7"/>
        <v>0</v>
      </c>
      <c r="H72" s="13">
        <f t="shared" si="7"/>
        <v>0</v>
      </c>
      <c r="I72" s="13">
        <f t="shared" si="7"/>
        <v>0</v>
      </c>
      <c r="J72" s="13">
        <f t="shared" si="7"/>
        <v>0</v>
      </c>
      <c r="K72" s="13">
        <f t="shared" si="7"/>
        <v>0</v>
      </c>
      <c r="L72" s="13">
        <f t="shared" si="7"/>
        <v>0</v>
      </c>
      <c r="M72" s="13">
        <f t="shared" si="7"/>
        <v>0</v>
      </c>
      <c r="N72" s="13">
        <f t="shared" si="7"/>
        <v>0</v>
      </c>
      <c r="O72" s="13">
        <f t="shared" si="7"/>
        <v>0</v>
      </c>
      <c r="P72" s="13">
        <f t="shared" si="7"/>
        <v>0</v>
      </c>
      <c r="Q72" s="13">
        <f t="shared" si="7"/>
        <v>0</v>
      </c>
      <c r="R72" s="13">
        <f t="shared" si="7"/>
        <v>0</v>
      </c>
      <c r="S72" s="13">
        <f t="shared" si="7"/>
        <v>0</v>
      </c>
      <c r="T72" s="13">
        <f t="shared" si="7"/>
        <v>0</v>
      </c>
      <c r="U72" s="13">
        <f t="shared" si="7"/>
        <v>0</v>
      </c>
      <c r="V72" s="13">
        <f t="shared" si="7"/>
        <v>0</v>
      </c>
      <c r="W72" s="13">
        <f t="shared" si="7"/>
        <v>0</v>
      </c>
      <c r="X72" s="13">
        <f t="shared" si="7"/>
        <v>0</v>
      </c>
      <c r="Y72" s="13">
        <f t="shared" si="7"/>
        <v>0</v>
      </c>
      <c r="Z72" s="13">
        <f t="shared" si="7"/>
        <v>0</v>
      </c>
      <c r="AA72" s="13">
        <f t="shared" si="7"/>
        <v>0</v>
      </c>
      <c r="AB72" s="13">
        <f t="shared" si="7"/>
        <v>0</v>
      </c>
      <c r="AC72" s="13">
        <f t="shared" si="7"/>
        <v>0</v>
      </c>
      <c r="AD72" s="13">
        <f t="shared" si="7"/>
        <v>0</v>
      </c>
      <c r="AE72" s="13">
        <f t="shared" si="7"/>
        <v>0</v>
      </c>
      <c r="AF72" s="13">
        <f t="shared" si="7"/>
        <v>0</v>
      </c>
      <c r="AG72" s="13">
        <f t="shared" si="7"/>
        <v>0</v>
      </c>
      <c r="AH72" s="13">
        <f t="shared" si="7"/>
        <v>0</v>
      </c>
      <c r="AI72" s="13">
        <f aca="true" t="shared" si="8" ref="AI72:AW72">SUM(AI6:AI11,AI13:AI14,AI16:AI26,AI49:AI58)</f>
        <v>0</v>
      </c>
      <c r="AJ72" s="13">
        <f t="shared" si="8"/>
        <v>0</v>
      </c>
      <c r="AK72" s="13">
        <f t="shared" si="8"/>
        <v>0</v>
      </c>
      <c r="AL72" s="13">
        <f t="shared" si="8"/>
        <v>0</v>
      </c>
      <c r="AM72" s="13">
        <f t="shared" si="8"/>
        <v>0</v>
      </c>
      <c r="AN72" s="13">
        <f t="shared" si="8"/>
        <v>0</v>
      </c>
      <c r="AO72" s="13">
        <f t="shared" si="8"/>
        <v>0</v>
      </c>
      <c r="AP72" s="13">
        <f t="shared" si="8"/>
        <v>0</v>
      </c>
      <c r="AQ72" s="13">
        <f t="shared" si="8"/>
        <v>0</v>
      </c>
      <c r="AR72" s="13">
        <f t="shared" si="8"/>
        <v>0</v>
      </c>
      <c r="AS72" s="13">
        <f t="shared" si="8"/>
        <v>0</v>
      </c>
      <c r="AT72" s="13">
        <f t="shared" si="8"/>
        <v>0</v>
      </c>
      <c r="AU72" s="13">
        <f t="shared" si="8"/>
        <v>0</v>
      </c>
      <c r="AV72" s="13">
        <f t="shared" si="8"/>
        <v>0</v>
      </c>
      <c r="AW72" s="13">
        <f t="shared" si="8"/>
        <v>0</v>
      </c>
    </row>
    <row r="73" spans="1:49" ht="10.5" customHeight="1">
      <c r="A73" s="52" t="s">
        <v>213</v>
      </c>
      <c r="B73" s="52"/>
      <c r="C73" s="13">
        <f>SUM(C6:C11,C13:C14,C16:C26,C60)</f>
        <v>0</v>
      </c>
      <c r="D73" s="13">
        <f aca="true" t="shared" si="9" ref="D73:AH73">SUM(D6:D11,D13:D14,D16:D26,D60)</f>
        <v>0</v>
      </c>
      <c r="E73" s="13">
        <f t="shared" si="9"/>
        <v>0</v>
      </c>
      <c r="F73" s="13">
        <f t="shared" si="9"/>
        <v>0</v>
      </c>
      <c r="G73" s="13">
        <f t="shared" si="9"/>
        <v>0</v>
      </c>
      <c r="H73" s="13">
        <f t="shared" si="9"/>
        <v>0</v>
      </c>
      <c r="I73" s="13">
        <f t="shared" si="9"/>
        <v>0</v>
      </c>
      <c r="J73" s="13">
        <f t="shared" si="9"/>
        <v>0</v>
      </c>
      <c r="K73" s="13">
        <f t="shared" si="9"/>
        <v>0</v>
      </c>
      <c r="L73" s="13">
        <f t="shared" si="9"/>
        <v>0</v>
      </c>
      <c r="M73" s="13">
        <f t="shared" si="9"/>
        <v>0</v>
      </c>
      <c r="N73" s="13">
        <f t="shared" si="9"/>
        <v>0</v>
      </c>
      <c r="O73" s="13">
        <f t="shared" si="9"/>
        <v>0</v>
      </c>
      <c r="P73" s="13">
        <f t="shared" si="9"/>
        <v>0</v>
      </c>
      <c r="Q73" s="13">
        <f t="shared" si="9"/>
        <v>0</v>
      </c>
      <c r="R73" s="13">
        <f t="shared" si="9"/>
        <v>0</v>
      </c>
      <c r="S73" s="13">
        <f t="shared" si="9"/>
        <v>0</v>
      </c>
      <c r="T73" s="13">
        <f t="shared" si="9"/>
        <v>0</v>
      </c>
      <c r="U73" s="13">
        <f t="shared" si="9"/>
        <v>0</v>
      </c>
      <c r="V73" s="13">
        <f t="shared" si="9"/>
        <v>0</v>
      </c>
      <c r="W73" s="13">
        <f t="shared" si="9"/>
        <v>0</v>
      </c>
      <c r="X73" s="13">
        <f t="shared" si="9"/>
        <v>0</v>
      </c>
      <c r="Y73" s="13">
        <f t="shared" si="9"/>
        <v>0</v>
      </c>
      <c r="Z73" s="13">
        <f t="shared" si="9"/>
        <v>0</v>
      </c>
      <c r="AA73" s="13">
        <f t="shared" si="9"/>
        <v>0</v>
      </c>
      <c r="AB73" s="13">
        <f t="shared" si="9"/>
        <v>0</v>
      </c>
      <c r="AC73" s="13">
        <f t="shared" si="9"/>
        <v>0</v>
      </c>
      <c r="AD73" s="13">
        <f t="shared" si="9"/>
        <v>0</v>
      </c>
      <c r="AE73" s="13">
        <f t="shared" si="9"/>
        <v>0</v>
      </c>
      <c r="AF73" s="13">
        <f t="shared" si="9"/>
        <v>0</v>
      </c>
      <c r="AG73" s="13">
        <f t="shared" si="9"/>
        <v>0</v>
      </c>
      <c r="AH73" s="13">
        <f t="shared" si="9"/>
        <v>0</v>
      </c>
      <c r="AI73" s="13">
        <f aca="true" t="shared" si="10" ref="AI73:AW73">SUM(AI6:AI11,AI13:AI14,AI16:AI26,AI60)</f>
        <v>0</v>
      </c>
      <c r="AJ73" s="13">
        <f t="shared" si="10"/>
        <v>0</v>
      </c>
      <c r="AK73" s="13">
        <f t="shared" si="10"/>
        <v>0</v>
      </c>
      <c r="AL73" s="13">
        <f t="shared" si="10"/>
        <v>0</v>
      </c>
      <c r="AM73" s="13">
        <f t="shared" si="10"/>
        <v>0</v>
      </c>
      <c r="AN73" s="13">
        <f t="shared" si="10"/>
        <v>0</v>
      </c>
      <c r="AO73" s="13">
        <f t="shared" si="10"/>
        <v>0</v>
      </c>
      <c r="AP73" s="13">
        <f t="shared" si="10"/>
        <v>0</v>
      </c>
      <c r="AQ73" s="13">
        <f t="shared" si="10"/>
        <v>0</v>
      </c>
      <c r="AR73" s="13">
        <f t="shared" si="10"/>
        <v>0</v>
      </c>
      <c r="AS73" s="13">
        <f t="shared" si="10"/>
        <v>0</v>
      </c>
      <c r="AT73" s="13">
        <f t="shared" si="10"/>
        <v>0</v>
      </c>
      <c r="AU73" s="13">
        <f t="shared" si="10"/>
        <v>0</v>
      </c>
      <c r="AV73" s="13">
        <f t="shared" si="10"/>
        <v>0</v>
      </c>
      <c r="AW73" s="13">
        <f t="shared" si="10"/>
        <v>0</v>
      </c>
    </row>
    <row r="74" spans="1:49" ht="10.5" customHeight="1">
      <c r="A74" s="53" t="s">
        <v>212</v>
      </c>
      <c r="B74" s="55"/>
      <c r="C74" s="13">
        <f>SUM(C6:C11,C13:C14,C16:C26,C62:C69)</f>
        <v>0</v>
      </c>
      <c r="D74" s="13">
        <f aca="true" t="shared" si="11" ref="D74:AH74">SUM(D6:D11,D13:D14,D16:D26,D62:D69)</f>
        <v>0</v>
      </c>
      <c r="E74" s="13">
        <f t="shared" si="11"/>
        <v>0</v>
      </c>
      <c r="F74" s="13">
        <f t="shared" si="11"/>
        <v>0</v>
      </c>
      <c r="G74" s="13">
        <f t="shared" si="11"/>
        <v>0</v>
      </c>
      <c r="H74" s="13">
        <f t="shared" si="11"/>
        <v>0</v>
      </c>
      <c r="I74" s="13">
        <f t="shared" si="11"/>
        <v>0</v>
      </c>
      <c r="J74" s="13">
        <f t="shared" si="11"/>
        <v>0</v>
      </c>
      <c r="K74" s="13">
        <f t="shared" si="11"/>
        <v>0</v>
      </c>
      <c r="L74" s="13">
        <f t="shared" si="11"/>
        <v>0</v>
      </c>
      <c r="M74" s="13">
        <f t="shared" si="11"/>
        <v>0</v>
      </c>
      <c r="N74" s="13">
        <f t="shared" si="11"/>
        <v>0</v>
      </c>
      <c r="O74" s="13">
        <f t="shared" si="11"/>
        <v>0</v>
      </c>
      <c r="P74" s="13">
        <f t="shared" si="11"/>
        <v>0</v>
      </c>
      <c r="Q74" s="13">
        <f t="shared" si="11"/>
        <v>0</v>
      </c>
      <c r="R74" s="13">
        <f t="shared" si="11"/>
        <v>0</v>
      </c>
      <c r="S74" s="13">
        <f t="shared" si="11"/>
        <v>0</v>
      </c>
      <c r="T74" s="13">
        <f t="shared" si="11"/>
        <v>0</v>
      </c>
      <c r="U74" s="13">
        <f t="shared" si="11"/>
        <v>0</v>
      </c>
      <c r="V74" s="13">
        <f t="shared" si="11"/>
        <v>0</v>
      </c>
      <c r="W74" s="13">
        <f t="shared" si="11"/>
        <v>0</v>
      </c>
      <c r="X74" s="13">
        <f t="shared" si="11"/>
        <v>0</v>
      </c>
      <c r="Y74" s="13">
        <f t="shared" si="11"/>
        <v>0</v>
      </c>
      <c r="Z74" s="13">
        <f t="shared" si="11"/>
        <v>0</v>
      </c>
      <c r="AA74" s="13">
        <f t="shared" si="11"/>
        <v>0</v>
      </c>
      <c r="AB74" s="13">
        <f t="shared" si="11"/>
        <v>0</v>
      </c>
      <c r="AC74" s="13">
        <f t="shared" si="11"/>
        <v>0</v>
      </c>
      <c r="AD74" s="13">
        <f t="shared" si="11"/>
        <v>0</v>
      </c>
      <c r="AE74" s="13">
        <f t="shared" si="11"/>
        <v>0</v>
      </c>
      <c r="AF74" s="13">
        <f t="shared" si="11"/>
        <v>0</v>
      </c>
      <c r="AG74" s="13">
        <f t="shared" si="11"/>
        <v>0</v>
      </c>
      <c r="AH74" s="13">
        <f t="shared" si="11"/>
        <v>0</v>
      </c>
      <c r="AI74" s="13">
        <f aca="true" t="shared" si="12" ref="AI74:AW74">SUM(AI6:AI11,AI13:AI14,AI16:AI26,AI62:AI69)</f>
        <v>0</v>
      </c>
      <c r="AJ74" s="13">
        <f t="shared" si="12"/>
        <v>0</v>
      </c>
      <c r="AK74" s="13">
        <f t="shared" si="12"/>
        <v>0</v>
      </c>
      <c r="AL74" s="13">
        <f t="shared" si="12"/>
        <v>0</v>
      </c>
      <c r="AM74" s="13">
        <f t="shared" si="12"/>
        <v>0</v>
      </c>
      <c r="AN74" s="13">
        <f t="shared" si="12"/>
        <v>0</v>
      </c>
      <c r="AO74" s="13">
        <f t="shared" si="12"/>
        <v>0</v>
      </c>
      <c r="AP74" s="13">
        <f t="shared" si="12"/>
        <v>0</v>
      </c>
      <c r="AQ74" s="13">
        <f t="shared" si="12"/>
        <v>0</v>
      </c>
      <c r="AR74" s="13">
        <f t="shared" si="12"/>
        <v>0</v>
      </c>
      <c r="AS74" s="13">
        <f t="shared" si="12"/>
        <v>0</v>
      </c>
      <c r="AT74" s="13">
        <f t="shared" si="12"/>
        <v>0</v>
      </c>
      <c r="AU74" s="13">
        <f t="shared" si="12"/>
        <v>0</v>
      </c>
      <c r="AV74" s="13">
        <f t="shared" si="12"/>
        <v>0</v>
      </c>
      <c r="AW74" s="13">
        <f t="shared" si="12"/>
        <v>0</v>
      </c>
    </row>
  </sheetData>
  <sheetProtection/>
  <mergeCells count="13">
    <mergeCell ref="A73:B73"/>
    <mergeCell ref="A74:B74"/>
    <mergeCell ref="A72:B72"/>
    <mergeCell ref="B59:AV59"/>
    <mergeCell ref="A71:B71"/>
    <mergeCell ref="B35:AV35"/>
    <mergeCell ref="B48:AV48"/>
    <mergeCell ref="B61:AV61"/>
    <mergeCell ref="A70:B70"/>
    <mergeCell ref="B27:AV27"/>
    <mergeCell ref="B15:AV15"/>
    <mergeCell ref="B12:AV12"/>
    <mergeCell ref="B5:AV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4"/>
  <sheetViews>
    <sheetView view="pageBreakPreview" zoomScale="120" zoomScaleSheetLayoutView="120" zoomScalePageLayoutView="0" workbookViewId="0" topLeftCell="A1">
      <pane ySplit="5" topLeftCell="BM6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4.125" style="3" customWidth="1"/>
    <col min="2" max="2" width="50.375" style="3" customWidth="1"/>
    <col min="3" max="12" width="7.875" style="3" bestFit="1" customWidth="1"/>
    <col min="13" max="32" width="7.25390625" style="3" bestFit="1" customWidth="1"/>
    <col min="33" max="16384" width="9.125" style="3" customWidth="1"/>
  </cols>
  <sheetData>
    <row r="1" spans="1:8" ht="12.75">
      <c r="A1" s="1" t="s">
        <v>74</v>
      </c>
      <c r="B1" s="2"/>
      <c r="H1" s="4"/>
    </row>
    <row r="2" spans="1:8" ht="10.5">
      <c r="A2" s="9" t="s">
        <v>7</v>
      </c>
      <c r="B2" s="2"/>
      <c r="H2" s="4"/>
    </row>
    <row r="3" spans="1:13" ht="12" customHeight="1">
      <c r="A3" s="5"/>
      <c r="B3" s="6"/>
      <c r="C3" s="7"/>
      <c r="D3" s="8"/>
      <c r="E3" s="7"/>
      <c r="F3" s="7"/>
      <c r="G3" s="7"/>
      <c r="H3" s="7"/>
      <c r="I3" s="7"/>
      <c r="J3" s="8"/>
      <c r="K3" s="8"/>
      <c r="L3" s="8"/>
      <c r="M3" s="8"/>
    </row>
    <row r="4" spans="1:33" ht="17.25" customHeight="1">
      <c r="A4" s="10" t="s">
        <v>0</v>
      </c>
      <c r="B4" s="10" t="s">
        <v>1</v>
      </c>
      <c r="C4" s="12" t="s">
        <v>46</v>
      </c>
      <c r="D4" s="12" t="s">
        <v>47</v>
      </c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2" t="s">
        <v>53</v>
      </c>
      <c r="K4" s="12" t="s">
        <v>54</v>
      </c>
      <c r="L4" s="12" t="s">
        <v>55</v>
      </c>
      <c r="M4" s="12" t="s">
        <v>56</v>
      </c>
      <c r="N4" s="12" t="s">
        <v>57</v>
      </c>
      <c r="O4" s="12" t="s">
        <v>58</v>
      </c>
      <c r="P4" s="12" t="s">
        <v>59</v>
      </c>
      <c r="Q4" s="12" t="s">
        <v>60</v>
      </c>
      <c r="R4" s="12" t="s">
        <v>61</v>
      </c>
      <c r="S4" s="12" t="s">
        <v>62</v>
      </c>
      <c r="T4" s="12" t="s">
        <v>63</v>
      </c>
      <c r="U4" s="12" t="s">
        <v>64</v>
      </c>
      <c r="V4" s="12" t="s">
        <v>65</v>
      </c>
      <c r="W4" s="12" t="s">
        <v>66</v>
      </c>
      <c r="X4" s="12" t="s">
        <v>76</v>
      </c>
      <c r="Y4" s="12" t="s">
        <v>77</v>
      </c>
      <c r="Z4" s="12" t="s">
        <v>78</v>
      </c>
      <c r="AA4" s="12" t="s">
        <v>67</v>
      </c>
      <c r="AB4" s="12" t="s">
        <v>68</v>
      </c>
      <c r="AC4" s="12" t="s">
        <v>69</v>
      </c>
      <c r="AD4" s="12" t="s">
        <v>70</v>
      </c>
      <c r="AE4" s="12" t="s">
        <v>71</v>
      </c>
      <c r="AF4" s="12" t="s">
        <v>72</v>
      </c>
      <c r="AG4" s="12" t="s">
        <v>73</v>
      </c>
    </row>
    <row r="5" spans="1:33" ht="10.5">
      <c r="A5" s="10" t="s">
        <v>20</v>
      </c>
      <c r="B5" s="53" t="s">
        <v>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17"/>
    </row>
    <row r="6" spans="1:33" ht="10.5">
      <c r="A6" s="11" t="s">
        <v>97</v>
      </c>
      <c r="B6" s="19" t="s">
        <v>91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8">
        <f aca="true" t="shared" si="0" ref="AG6:AG11">SUM(C6:AF6)</f>
        <v>0</v>
      </c>
    </row>
    <row r="7" spans="1:33" ht="10.5">
      <c r="A7" s="11" t="s">
        <v>98</v>
      </c>
      <c r="B7" s="19" t="s">
        <v>92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8">
        <f t="shared" si="0"/>
        <v>0</v>
      </c>
    </row>
    <row r="8" spans="1:33" ht="10.5">
      <c r="A8" s="11" t="s">
        <v>99</v>
      </c>
      <c r="B8" s="19" t="s">
        <v>93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8">
        <f t="shared" si="0"/>
        <v>0</v>
      </c>
    </row>
    <row r="9" spans="1:33" ht="10.5">
      <c r="A9" s="11" t="s">
        <v>100</v>
      </c>
      <c r="B9" s="19" t="s">
        <v>94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8">
        <f t="shared" si="0"/>
        <v>0</v>
      </c>
    </row>
    <row r="10" spans="1:33" ht="10.5">
      <c r="A10" s="11" t="s">
        <v>101</v>
      </c>
      <c r="B10" s="19" t="s">
        <v>95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8">
        <f t="shared" si="0"/>
        <v>0</v>
      </c>
    </row>
    <row r="11" spans="1:33" ht="10.5">
      <c r="A11" s="11" t="s">
        <v>102</v>
      </c>
      <c r="B11" s="19" t="s">
        <v>96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8">
        <f t="shared" si="0"/>
        <v>0</v>
      </c>
    </row>
    <row r="12" spans="1:33" ht="10.5">
      <c r="A12" s="10" t="s">
        <v>2</v>
      </c>
      <c r="B12" s="52" t="s">
        <v>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12"/>
    </row>
    <row r="13" spans="1:33" ht="10.5">
      <c r="A13" s="11" t="s">
        <v>97</v>
      </c>
      <c r="B13" s="19" t="s">
        <v>203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8">
        <f>SUM(C13:AF13)</f>
        <v>0</v>
      </c>
    </row>
    <row r="14" spans="1:33" ht="10.5">
      <c r="A14" s="11" t="s">
        <v>98</v>
      </c>
      <c r="B14" s="19" t="s">
        <v>103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8">
        <f>SUM(C14:AF14)</f>
        <v>0</v>
      </c>
    </row>
    <row r="15" spans="1:33" ht="10.5">
      <c r="A15" s="10" t="s">
        <v>3</v>
      </c>
      <c r="B15" s="52" t="s">
        <v>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12"/>
    </row>
    <row r="16" spans="1:33" ht="10.5">
      <c r="A16" s="11" t="s">
        <v>97</v>
      </c>
      <c r="B16" s="19" t="s">
        <v>104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8">
        <f aca="true" t="shared" si="1" ref="AG16:AG26">SUM(C16:AF16)</f>
        <v>0</v>
      </c>
    </row>
    <row r="17" spans="1:33" ht="10.5">
      <c r="A17" s="11" t="s">
        <v>98</v>
      </c>
      <c r="B17" s="19" t="s">
        <v>105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8">
        <f t="shared" si="1"/>
        <v>0</v>
      </c>
    </row>
    <row r="18" spans="1:33" ht="10.5">
      <c r="A18" s="11" t="s">
        <v>99</v>
      </c>
      <c r="B18" s="19" t="s">
        <v>106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8">
        <f t="shared" si="1"/>
        <v>0</v>
      </c>
    </row>
    <row r="19" spans="1:33" ht="10.5">
      <c r="A19" s="11" t="s">
        <v>100</v>
      </c>
      <c r="B19" s="19" t="s">
        <v>107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8">
        <f t="shared" si="1"/>
        <v>0</v>
      </c>
    </row>
    <row r="20" spans="1:33" ht="10.5">
      <c r="A20" s="11" t="s">
        <v>101</v>
      </c>
      <c r="B20" s="19" t="s">
        <v>108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8">
        <f t="shared" si="1"/>
        <v>0</v>
      </c>
    </row>
    <row r="21" spans="1:33" ht="21">
      <c r="A21" s="11" t="s">
        <v>102</v>
      </c>
      <c r="B21" s="19" t="s">
        <v>109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8">
        <f t="shared" si="1"/>
        <v>0</v>
      </c>
    </row>
    <row r="22" spans="1:33" ht="10.5">
      <c r="A22" s="11" t="s">
        <v>114</v>
      </c>
      <c r="B22" s="19" t="s">
        <v>110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8">
        <f t="shared" si="1"/>
        <v>0</v>
      </c>
    </row>
    <row r="23" spans="1:33" ht="10.5">
      <c r="A23" s="11" t="s">
        <v>115</v>
      </c>
      <c r="B23" s="19" t="s">
        <v>111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8">
        <f t="shared" si="1"/>
        <v>0</v>
      </c>
    </row>
    <row r="24" spans="1:33" ht="21">
      <c r="A24" s="11" t="s">
        <v>116</v>
      </c>
      <c r="B24" s="19" t="s">
        <v>250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8">
        <f t="shared" si="1"/>
        <v>0</v>
      </c>
    </row>
    <row r="25" spans="1:33" ht="10.5">
      <c r="A25" s="11" t="s">
        <v>117</v>
      </c>
      <c r="B25" s="19" t="s">
        <v>112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8">
        <f t="shared" si="1"/>
        <v>0</v>
      </c>
    </row>
    <row r="26" spans="1:33" ht="10.5">
      <c r="A26" s="11" t="s">
        <v>118</v>
      </c>
      <c r="B26" s="19" t="s">
        <v>113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8">
        <f t="shared" si="1"/>
        <v>0</v>
      </c>
    </row>
    <row r="27" spans="1:33" ht="10.5">
      <c r="A27" s="10" t="s">
        <v>21</v>
      </c>
      <c r="B27" s="52" t="s">
        <v>207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12"/>
    </row>
    <row r="28" spans="1:33" ht="10.5">
      <c r="A28" s="11" t="s">
        <v>97</v>
      </c>
      <c r="B28" s="19" t="s">
        <v>119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5"/>
      <c r="AE28" s="14"/>
      <c r="AF28" s="14"/>
      <c r="AG28" s="18">
        <f aca="true" t="shared" si="2" ref="AG28:AG34">SUM(C28:AF28)</f>
        <v>0</v>
      </c>
    </row>
    <row r="29" spans="1:33" ht="10.5">
      <c r="A29" s="11" t="s">
        <v>98</v>
      </c>
      <c r="B29" s="19" t="s">
        <v>191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5"/>
      <c r="AE29" s="14"/>
      <c r="AF29" s="14"/>
      <c r="AG29" s="18">
        <f t="shared" si="2"/>
        <v>0</v>
      </c>
    </row>
    <row r="30" spans="1:33" ht="10.5">
      <c r="A30" s="11" t="s">
        <v>99</v>
      </c>
      <c r="B30" s="19" t="s">
        <v>124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5"/>
      <c r="AE30" s="14"/>
      <c r="AF30" s="14"/>
      <c r="AG30" s="18">
        <f t="shared" si="2"/>
        <v>0</v>
      </c>
    </row>
    <row r="31" spans="1:33" ht="10.5">
      <c r="A31" s="11" t="s">
        <v>100</v>
      </c>
      <c r="B31" s="19" t="s">
        <v>123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5"/>
      <c r="AE31" s="14"/>
      <c r="AF31" s="14"/>
      <c r="AG31" s="18">
        <f t="shared" si="2"/>
        <v>0</v>
      </c>
    </row>
    <row r="32" spans="1:33" ht="10.5">
      <c r="A32" s="11" t="s">
        <v>101</v>
      </c>
      <c r="B32" s="19" t="s">
        <v>120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5"/>
      <c r="AE32" s="14"/>
      <c r="AF32" s="14"/>
      <c r="AG32" s="18">
        <f t="shared" si="2"/>
        <v>0</v>
      </c>
    </row>
    <row r="33" spans="1:33" ht="10.5">
      <c r="A33" s="11" t="s">
        <v>102</v>
      </c>
      <c r="B33" s="19" t="s">
        <v>121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5"/>
      <c r="AE33" s="14"/>
      <c r="AF33" s="14"/>
      <c r="AG33" s="18">
        <f t="shared" si="2"/>
        <v>0</v>
      </c>
    </row>
    <row r="34" spans="1:33" ht="10.5">
      <c r="A34" s="11" t="s">
        <v>114</v>
      </c>
      <c r="B34" s="19" t="s">
        <v>122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5"/>
      <c r="AE34" s="14"/>
      <c r="AF34" s="14"/>
      <c r="AG34" s="18">
        <f t="shared" si="2"/>
        <v>0</v>
      </c>
    </row>
    <row r="35" spans="1:33" ht="10.5">
      <c r="A35" s="10" t="s">
        <v>22</v>
      </c>
      <c r="B35" s="52" t="s">
        <v>215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12"/>
    </row>
    <row r="36" spans="1:33" ht="21">
      <c r="A36" s="11" t="s">
        <v>97</v>
      </c>
      <c r="B36" s="19" t="s">
        <v>216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5"/>
      <c r="AE36" s="14"/>
      <c r="AF36" s="14"/>
      <c r="AG36" s="18">
        <f aca="true" t="shared" si="3" ref="AG36:AG47">SUM(C36:AF36)</f>
        <v>0</v>
      </c>
    </row>
    <row r="37" spans="1:33" ht="10.5">
      <c r="A37" s="11" t="s">
        <v>98</v>
      </c>
      <c r="B37" s="19" t="s">
        <v>217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5"/>
      <c r="AE37" s="14"/>
      <c r="AF37" s="14"/>
      <c r="AG37" s="18">
        <f t="shared" si="3"/>
        <v>0</v>
      </c>
    </row>
    <row r="38" spans="1:33" ht="10.5">
      <c r="A38" s="11" t="s">
        <v>99</v>
      </c>
      <c r="B38" s="19" t="s">
        <v>181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5"/>
      <c r="AE38" s="14"/>
      <c r="AF38" s="14"/>
      <c r="AG38" s="18">
        <f t="shared" si="3"/>
        <v>0</v>
      </c>
    </row>
    <row r="39" spans="1:33" ht="10.5">
      <c r="A39" s="11" t="s">
        <v>100</v>
      </c>
      <c r="B39" s="19" t="s">
        <v>182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5"/>
      <c r="AE39" s="14"/>
      <c r="AF39" s="14"/>
      <c r="AG39" s="18">
        <f t="shared" si="3"/>
        <v>0</v>
      </c>
    </row>
    <row r="40" spans="1:33" ht="10.5">
      <c r="A40" s="11" t="s">
        <v>101</v>
      </c>
      <c r="B40" s="19" t="s">
        <v>218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5"/>
      <c r="AE40" s="14"/>
      <c r="AF40" s="14"/>
      <c r="AG40" s="18">
        <f t="shared" si="3"/>
        <v>0</v>
      </c>
    </row>
    <row r="41" spans="1:33" ht="10.5">
      <c r="A41" s="11" t="s">
        <v>102</v>
      </c>
      <c r="B41" s="19" t="s">
        <v>242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5"/>
      <c r="AE41" s="14"/>
      <c r="AF41" s="14"/>
      <c r="AG41" s="18">
        <f t="shared" si="3"/>
        <v>0</v>
      </c>
    </row>
    <row r="42" spans="1:33" ht="10.5">
      <c r="A42" s="11" t="s">
        <v>114</v>
      </c>
      <c r="B42" s="19" t="s">
        <v>219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5"/>
      <c r="AE42" s="14"/>
      <c r="AF42" s="14"/>
      <c r="AG42" s="18">
        <f t="shared" si="3"/>
        <v>0</v>
      </c>
    </row>
    <row r="43" spans="1:33" ht="10.5">
      <c r="A43" s="11" t="s">
        <v>115</v>
      </c>
      <c r="B43" s="19" t="s">
        <v>183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5"/>
      <c r="AE43" s="14"/>
      <c r="AF43" s="14"/>
      <c r="AG43" s="18">
        <f t="shared" si="3"/>
        <v>0</v>
      </c>
    </row>
    <row r="44" spans="1:33" ht="10.5">
      <c r="A44" s="11" t="s">
        <v>116</v>
      </c>
      <c r="B44" s="19" t="s">
        <v>184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5"/>
      <c r="AE44" s="14"/>
      <c r="AF44" s="14"/>
      <c r="AG44" s="18">
        <f t="shared" si="3"/>
        <v>0</v>
      </c>
    </row>
    <row r="45" spans="1:33" ht="21">
      <c r="A45" s="11" t="s">
        <v>117</v>
      </c>
      <c r="B45" s="19" t="s">
        <v>220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5"/>
      <c r="AE45" s="14"/>
      <c r="AF45" s="14"/>
      <c r="AG45" s="18">
        <f t="shared" si="3"/>
        <v>0</v>
      </c>
    </row>
    <row r="46" spans="1:33" ht="10.5">
      <c r="A46" s="11" t="s">
        <v>118</v>
      </c>
      <c r="B46" s="19" t="s">
        <v>221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5"/>
      <c r="AE46" s="14"/>
      <c r="AF46" s="14"/>
      <c r="AG46" s="18">
        <f t="shared" si="3"/>
        <v>0</v>
      </c>
    </row>
    <row r="47" spans="1:33" ht="10.5">
      <c r="A47" s="11" t="s">
        <v>222</v>
      </c>
      <c r="B47" s="19" t="s">
        <v>185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5"/>
      <c r="AE47" s="14"/>
      <c r="AF47" s="14"/>
      <c r="AG47" s="18">
        <f t="shared" si="3"/>
        <v>0</v>
      </c>
    </row>
    <row r="48" spans="1:33" ht="10.5">
      <c r="A48" s="10" t="s">
        <v>23</v>
      </c>
      <c r="B48" s="52" t="s">
        <v>246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12"/>
    </row>
    <row r="49" spans="1:33" ht="10.5">
      <c r="A49" s="11" t="s">
        <v>97</v>
      </c>
      <c r="B49" s="19" t="s">
        <v>229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5"/>
      <c r="AE49" s="14"/>
      <c r="AF49" s="14"/>
      <c r="AG49" s="18">
        <f aca="true" t="shared" si="4" ref="AG49:AG58">SUM(C49:AF49)</f>
        <v>0</v>
      </c>
    </row>
    <row r="50" spans="1:33" ht="10.5">
      <c r="A50" s="11" t="s">
        <v>98</v>
      </c>
      <c r="B50" s="19" t="s">
        <v>230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5"/>
      <c r="AE50" s="14"/>
      <c r="AF50" s="14"/>
      <c r="AG50" s="18">
        <f t="shared" si="4"/>
        <v>0</v>
      </c>
    </row>
    <row r="51" spans="1:33" ht="10.5">
      <c r="A51" s="11" t="s">
        <v>99</v>
      </c>
      <c r="B51" s="19" t="s">
        <v>231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5"/>
      <c r="AE51" s="14"/>
      <c r="AF51" s="14"/>
      <c r="AG51" s="18">
        <f t="shared" si="4"/>
        <v>0</v>
      </c>
    </row>
    <row r="52" spans="1:33" ht="10.5">
      <c r="A52" s="11" t="s">
        <v>100</v>
      </c>
      <c r="B52" s="19" t="s">
        <v>232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5"/>
      <c r="AE52" s="14"/>
      <c r="AF52" s="14"/>
      <c r="AG52" s="18">
        <f t="shared" si="4"/>
        <v>0</v>
      </c>
    </row>
    <row r="53" spans="1:33" ht="10.5">
      <c r="A53" s="11" t="s">
        <v>101</v>
      </c>
      <c r="B53" s="19" t="s">
        <v>233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5"/>
      <c r="AE53" s="14"/>
      <c r="AF53" s="14"/>
      <c r="AG53" s="18">
        <f t="shared" si="4"/>
        <v>0</v>
      </c>
    </row>
    <row r="54" spans="1:33" ht="10.5">
      <c r="A54" s="11" t="s">
        <v>102</v>
      </c>
      <c r="B54" s="19" t="s">
        <v>234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5"/>
      <c r="AE54" s="14"/>
      <c r="AF54" s="14"/>
      <c r="AG54" s="18">
        <f t="shared" si="4"/>
        <v>0</v>
      </c>
    </row>
    <row r="55" spans="1:33" ht="10.5">
      <c r="A55" s="11" t="s">
        <v>114</v>
      </c>
      <c r="B55" s="19" t="s">
        <v>235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5"/>
      <c r="AE55" s="14"/>
      <c r="AF55" s="14"/>
      <c r="AG55" s="18">
        <f t="shared" si="4"/>
        <v>0</v>
      </c>
    </row>
    <row r="56" spans="1:33" ht="21">
      <c r="A56" s="11" t="s">
        <v>115</v>
      </c>
      <c r="B56" s="19" t="s">
        <v>236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5"/>
      <c r="AE56" s="14"/>
      <c r="AF56" s="14"/>
      <c r="AG56" s="18">
        <f t="shared" si="4"/>
        <v>0</v>
      </c>
    </row>
    <row r="57" spans="1:33" ht="21">
      <c r="A57" s="11" t="s">
        <v>116</v>
      </c>
      <c r="B57" s="19" t="s">
        <v>245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5"/>
      <c r="AE57" s="14"/>
      <c r="AF57" s="14"/>
      <c r="AG57" s="18">
        <f t="shared" si="4"/>
        <v>0</v>
      </c>
    </row>
    <row r="58" spans="1:33" ht="21">
      <c r="A58" s="11" t="s">
        <v>117</v>
      </c>
      <c r="B58" s="19" t="s">
        <v>244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5"/>
      <c r="AE58" s="14"/>
      <c r="AF58" s="14"/>
      <c r="AG58" s="18">
        <f t="shared" si="4"/>
        <v>0</v>
      </c>
    </row>
    <row r="59" spans="1:33" ht="10.5">
      <c r="A59" s="10" t="s">
        <v>204</v>
      </c>
      <c r="B59" s="52" t="s">
        <v>205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12"/>
    </row>
    <row r="60" spans="1:33" ht="10.5">
      <c r="A60" s="11" t="s">
        <v>97</v>
      </c>
      <c r="B60" s="19" t="s">
        <v>186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5"/>
      <c r="AE60" s="14"/>
      <c r="AF60" s="14"/>
      <c r="AG60" s="18">
        <f>SUM(C60:AF60)</f>
        <v>0</v>
      </c>
    </row>
    <row r="61" spans="1:33" ht="10.5">
      <c r="A61" s="10" t="s">
        <v>247</v>
      </c>
      <c r="B61" s="52" t="s">
        <v>209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12"/>
    </row>
    <row r="62" spans="1:33" ht="10.5">
      <c r="A62" s="11" t="s">
        <v>97</v>
      </c>
      <c r="B62" s="19" t="s">
        <v>196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5"/>
      <c r="AE62" s="14"/>
      <c r="AF62" s="14"/>
      <c r="AG62" s="18">
        <f aca="true" t="shared" si="5" ref="AG62:AG67">SUM(C62:AF62)</f>
        <v>0</v>
      </c>
    </row>
    <row r="63" spans="1:33" ht="10.5">
      <c r="A63" s="11" t="s">
        <v>98</v>
      </c>
      <c r="B63" s="19" t="s">
        <v>197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5"/>
      <c r="AE63" s="14"/>
      <c r="AF63" s="14"/>
      <c r="AG63" s="18">
        <f t="shared" si="5"/>
        <v>0</v>
      </c>
    </row>
    <row r="64" spans="1:33" ht="10.5">
      <c r="A64" s="11" t="s">
        <v>99</v>
      </c>
      <c r="B64" s="19" t="s">
        <v>198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5"/>
      <c r="AE64" s="14"/>
      <c r="AF64" s="14"/>
      <c r="AG64" s="18">
        <f t="shared" si="5"/>
        <v>0</v>
      </c>
    </row>
    <row r="65" spans="1:33" ht="10.5">
      <c r="A65" s="11" t="s">
        <v>100</v>
      </c>
      <c r="B65" s="19" t="s">
        <v>199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5"/>
      <c r="AE65" s="14"/>
      <c r="AF65" s="14"/>
      <c r="AG65" s="18">
        <f t="shared" si="5"/>
        <v>0</v>
      </c>
    </row>
    <row r="66" spans="1:33" ht="10.5">
      <c r="A66" s="11" t="s">
        <v>101</v>
      </c>
      <c r="B66" s="19" t="s">
        <v>200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5"/>
      <c r="AE66" s="14"/>
      <c r="AF66" s="14"/>
      <c r="AG66" s="18">
        <f t="shared" si="5"/>
        <v>0</v>
      </c>
    </row>
    <row r="67" spans="1:33" ht="10.5">
      <c r="A67" s="11" t="s">
        <v>102</v>
      </c>
      <c r="B67" s="19" t="s">
        <v>201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5"/>
      <c r="AE67" s="14"/>
      <c r="AF67" s="14"/>
      <c r="AG67" s="18">
        <f t="shared" si="5"/>
        <v>0</v>
      </c>
    </row>
    <row r="68" spans="1:33" ht="10.5">
      <c r="A68" s="11" t="s">
        <v>114</v>
      </c>
      <c r="B68" s="19" t="s">
        <v>121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5"/>
      <c r="AE68" s="14"/>
      <c r="AF68" s="14"/>
      <c r="AG68" s="18"/>
    </row>
    <row r="69" spans="1:33" ht="10.5">
      <c r="A69" s="11" t="s">
        <v>115</v>
      </c>
      <c r="B69" s="19" t="s">
        <v>122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5"/>
      <c r="AE69" s="14"/>
      <c r="AF69" s="14"/>
      <c r="AG69" s="18">
        <f>SUM(C69:AF69)</f>
        <v>0</v>
      </c>
    </row>
    <row r="70" spans="1:33" ht="10.5">
      <c r="A70" s="52" t="s">
        <v>211</v>
      </c>
      <c r="B70" s="52"/>
      <c r="C70" s="13">
        <f>SUM(C6:C11,C13:C14,C16:C26,C28:C34)</f>
        <v>0</v>
      </c>
      <c r="D70" s="13">
        <f aca="true" t="shared" si="6" ref="D70:AG70">SUM(D6:D11,D13:D14,D16:D26,D28:D34)</f>
        <v>0</v>
      </c>
      <c r="E70" s="13">
        <f t="shared" si="6"/>
        <v>0</v>
      </c>
      <c r="F70" s="13">
        <f t="shared" si="6"/>
        <v>0</v>
      </c>
      <c r="G70" s="13">
        <f t="shared" si="6"/>
        <v>0</v>
      </c>
      <c r="H70" s="13">
        <f t="shared" si="6"/>
        <v>0</v>
      </c>
      <c r="I70" s="13">
        <f t="shared" si="6"/>
        <v>0</v>
      </c>
      <c r="J70" s="13">
        <f t="shared" si="6"/>
        <v>0</v>
      </c>
      <c r="K70" s="13">
        <f t="shared" si="6"/>
        <v>0</v>
      </c>
      <c r="L70" s="13">
        <f t="shared" si="6"/>
        <v>0</v>
      </c>
      <c r="M70" s="13">
        <f t="shared" si="6"/>
        <v>0</v>
      </c>
      <c r="N70" s="13">
        <f t="shared" si="6"/>
        <v>0</v>
      </c>
      <c r="O70" s="13">
        <f t="shared" si="6"/>
        <v>0</v>
      </c>
      <c r="P70" s="13">
        <f t="shared" si="6"/>
        <v>0</v>
      </c>
      <c r="Q70" s="13">
        <f t="shared" si="6"/>
        <v>0</v>
      </c>
      <c r="R70" s="13">
        <f t="shared" si="6"/>
        <v>0</v>
      </c>
      <c r="S70" s="13">
        <f t="shared" si="6"/>
        <v>0</v>
      </c>
      <c r="T70" s="13">
        <f t="shared" si="6"/>
        <v>0</v>
      </c>
      <c r="U70" s="13">
        <f t="shared" si="6"/>
        <v>0</v>
      </c>
      <c r="V70" s="13">
        <f t="shared" si="6"/>
        <v>0</v>
      </c>
      <c r="W70" s="13">
        <f t="shared" si="6"/>
        <v>0</v>
      </c>
      <c r="X70" s="13">
        <f t="shared" si="6"/>
        <v>0</v>
      </c>
      <c r="Y70" s="13">
        <f t="shared" si="6"/>
        <v>0</v>
      </c>
      <c r="Z70" s="13">
        <f t="shared" si="6"/>
        <v>0</v>
      </c>
      <c r="AA70" s="13">
        <f t="shared" si="6"/>
        <v>0</v>
      </c>
      <c r="AB70" s="13">
        <f t="shared" si="6"/>
        <v>0</v>
      </c>
      <c r="AC70" s="13">
        <f t="shared" si="6"/>
        <v>0</v>
      </c>
      <c r="AD70" s="13">
        <f t="shared" si="6"/>
        <v>0</v>
      </c>
      <c r="AE70" s="13">
        <f t="shared" si="6"/>
        <v>0</v>
      </c>
      <c r="AF70" s="13">
        <f t="shared" si="6"/>
        <v>0</v>
      </c>
      <c r="AG70" s="13">
        <f t="shared" si="6"/>
        <v>0</v>
      </c>
    </row>
    <row r="71" spans="1:33" ht="10.5">
      <c r="A71" s="53" t="s">
        <v>248</v>
      </c>
      <c r="B71" s="55"/>
      <c r="C71" s="13">
        <f>SUM(C6:C11,C13:C14,C16:C26,C36:C47)</f>
        <v>0</v>
      </c>
      <c r="D71" s="13">
        <f aca="true" t="shared" si="7" ref="D71:AG71">SUM(D6:D11,D13:D14,D16:D26,D36:D47)</f>
        <v>0</v>
      </c>
      <c r="E71" s="13">
        <f t="shared" si="7"/>
        <v>0</v>
      </c>
      <c r="F71" s="13">
        <f t="shared" si="7"/>
        <v>0</v>
      </c>
      <c r="G71" s="13">
        <f t="shared" si="7"/>
        <v>0</v>
      </c>
      <c r="H71" s="13">
        <f t="shared" si="7"/>
        <v>0</v>
      </c>
      <c r="I71" s="13">
        <f t="shared" si="7"/>
        <v>0</v>
      </c>
      <c r="J71" s="13">
        <f t="shared" si="7"/>
        <v>0</v>
      </c>
      <c r="K71" s="13">
        <f t="shared" si="7"/>
        <v>0</v>
      </c>
      <c r="L71" s="13">
        <f t="shared" si="7"/>
        <v>0</v>
      </c>
      <c r="M71" s="13">
        <f t="shared" si="7"/>
        <v>0</v>
      </c>
      <c r="N71" s="13">
        <f t="shared" si="7"/>
        <v>0</v>
      </c>
      <c r="O71" s="13">
        <f t="shared" si="7"/>
        <v>0</v>
      </c>
      <c r="P71" s="13">
        <f t="shared" si="7"/>
        <v>0</v>
      </c>
      <c r="Q71" s="13">
        <f t="shared" si="7"/>
        <v>0</v>
      </c>
      <c r="R71" s="13">
        <f t="shared" si="7"/>
        <v>0</v>
      </c>
      <c r="S71" s="13">
        <f t="shared" si="7"/>
        <v>0</v>
      </c>
      <c r="T71" s="13">
        <f t="shared" si="7"/>
        <v>0</v>
      </c>
      <c r="U71" s="13">
        <f t="shared" si="7"/>
        <v>0</v>
      </c>
      <c r="V71" s="13">
        <f t="shared" si="7"/>
        <v>0</v>
      </c>
      <c r="W71" s="13">
        <f t="shared" si="7"/>
        <v>0</v>
      </c>
      <c r="X71" s="13">
        <f t="shared" si="7"/>
        <v>0</v>
      </c>
      <c r="Y71" s="13">
        <f t="shared" si="7"/>
        <v>0</v>
      </c>
      <c r="Z71" s="13">
        <f t="shared" si="7"/>
        <v>0</v>
      </c>
      <c r="AA71" s="13">
        <f t="shared" si="7"/>
        <v>0</v>
      </c>
      <c r="AB71" s="13">
        <f t="shared" si="7"/>
        <v>0</v>
      </c>
      <c r="AC71" s="13">
        <f t="shared" si="7"/>
        <v>0</v>
      </c>
      <c r="AD71" s="13">
        <f t="shared" si="7"/>
        <v>0</v>
      </c>
      <c r="AE71" s="13">
        <f t="shared" si="7"/>
        <v>0</v>
      </c>
      <c r="AF71" s="13">
        <f t="shared" si="7"/>
        <v>0</v>
      </c>
      <c r="AG71" s="13">
        <f t="shared" si="7"/>
        <v>0</v>
      </c>
    </row>
    <row r="72" spans="1:33" ht="10.5">
      <c r="A72" s="53" t="s">
        <v>249</v>
      </c>
      <c r="B72" s="55"/>
      <c r="C72" s="13">
        <f>SUM(C6:C11,C13:C14,C16:C26,C49:C58)</f>
        <v>0</v>
      </c>
      <c r="D72" s="13">
        <f aca="true" t="shared" si="8" ref="D72:AG72">SUM(D6:D11,D13:D14,D16:D26,D49:D58)</f>
        <v>0</v>
      </c>
      <c r="E72" s="13">
        <f t="shared" si="8"/>
        <v>0</v>
      </c>
      <c r="F72" s="13">
        <f t="shared" si="8"/>
        <v>0</v>
      </c>
      <c r="G72" s="13">
        <f t="shared" si="8"/>
        <v>0</v>
      </c>
      <c r="H72" s="13">
        <f t="shared" si="8"/>
        <v>0</v>
      </c>
      <c r="I72" s="13">
        <f t="shared" si="8"/>
        <v>0</v>
      </c>
      <c r="J72" s="13">
        <f t="shared" si="8"/>
        <v>0</v>
      </c>
      <c r="K72" s="13">
        <f t="shared" si="8"/>
        <v>0</v>
      </c>
      <c r="L72" s="13">
        <f t="shared" si="8"/>
        <v>0</v>
      </c>
      <c r="M72" s="13">
        <f t="shared" si="8"/>
        <v>0</v>
      </c>
      <c r="N72" s="13">
        <f t="shared" si="8"/>
        <v>0</v>
      </c>
      <c r="O72" s="13">
        <f t="shared" si="8"/>
        <v>0</v>
      </c>
      <c r="P72" s="13">
        <f t="shared" si="8"/>
        <v>0</v>
      </c>
      <c r="Q72" s="13">
        <f t="shared" si="8"/>
        <v>0</v>
      </c>
      <c r="R72" s="13">
        <f t="shared" si="8"/>
        <v>0</v>
      </c>
      <c r="S72" s="13">
        <f t="shared" si="8"/>
        <v>0</v>
      </c>
      <c r="T72" s="13">
        <f t="shared" si="8"/>
        <v>0</v>
      </c>
      <c r="U72" s="13">
        <f t="shared" si="8"/>
        <v>0</v>
      </c>
      <c r="V72" s="13">
        <f t="shared" si="8"/>
        <v>0</v>
      </c>
      <c r="W72" s="13">
        <f t="shared" si="8"/>
        <v>0</v>
      </c>
      <c r="X72" s="13">
        <f t="shared" si="8"/>
        <v>0</v>
      </c>
      <c r="Y72" s="13">
        <f t="shared" si="8"/>
        <v>0</v>
      </c>
      <c r="Z72" s="13">
        <f t="shared" si="8"/>
        <v>0</v>
      </c>
      <c r="AA72" s="13">
        <f t="shared" si="8"/>
        <v>0</v>
      </c>
      <c r="AB72" s="13">
        <f t="shared" si="8"/>
        <v>0</v>
      </c>
      <c r="AC72" s="13">
        <f t="shared" si="8"/>
        <v>0</v>
      </c>
      <c r="AD72" s="13">
        <f t="shared" si="8"/>
        <v>0</v>
      </c>
      <c r="AE72" s="13">
        <f t="shared" si="8"/>
        <v>0</v>
      </c>
      <c r="AF72" s="13">
        <f t="shared" si="8"/>
        <v>0</v>
      </c>
      <c r="AG72" s="13">
        <f t="shared" si="8"/>
        <v>0</v>
      </c>
    </row>
    <row r="73" spans="1:33" ht="10.5">
      <c r="A73" s="52" t="s">
        <v>213</v>
      </c>
      <c r="B73" s="52"/>
      <c r="C73" s="13">
        <f>SUM(C6:C11,C13:C14,C16:C26,C60)</f>
        <v>0</v>
      </c>
      <c r="D73" s="13">
        <f aca="true" t="shared" si="9" ref="D73:AG73">SUM(D6:D11,D13:D14,D16:D26,D60)</f>
        <v>0</v>
      </c>
      <c r="E73" s="13">
        <f t="shared" si="9"/>
        <v>0</v>
      </c>
      <c r="F73" s="13">
        <f t="shared" si="9"/>
        <v>0</v>
      </c>
      <c r="G73" s="13">
        <f t="shared" si="9"/>
        <v>0</v>
      </c>
      <c r="H73" s="13">
        <f t="shared" si="9"/>
        <v>0</v>
      </c>
      <c r="I73" s="13">
        <f t="shared" si="9"/>
        <v>0</v>
      </c>
      <c r="J73" s="13">
        <f t="shared" si="9"/>
        <v>0</v>
      </c>
      <c r="K73" s="13">
        <f t="shared" si="9"/>
        <v>0</v>
      </c>
      <c r="L73" s="13">
        <f t="shared" si="9"/>
        <v>0</v>
      </c>
      <c r="M73" s="13">
        <f t="shared" si="9"/>
        <v>0</v>
      </c>
      <c r="N73" s="13">
        <f t="shared" si="9"/>
        <v>0</v>
      </c>
      <c r="O73" s="13">
        <f t="shared" si="9"/>
        <v>0</v>
      </c>
      <c r="P73" s="13">
        <f t="shared" si="9"/>
        <v>0</v>
      </c>
      <c r="Q73" s="13">
        <f t="shared" si="9"/>
        <v>0</v>
      </c>
      <c r="R73" s="13">
        <f t="shared" si="9"/>
        <v>0</v>
      </c>
      <c r="S73" s="13">
        <f t="shared" si="9"/>
        <v>0</v>
      </c>
      <c r="T73" s="13">
        <f t="shared" si="9"/>
        <v>0</v>
      </c>
      <c r="U73" s="13">
        <f t="shared" si="9"/>
        <v>0</v>
      </c>
      <c r="V73" s="13">
        <f t="shared" si="9"/>
        <v>0</v>
      </c>
      <c r="W73" s="13">
        <f t="shared" si="9"/>
        <v>0</v>
      </c>
      <c r="X73" s="13">
        <f t="shared" si="9"/>
        <v>0</v>
      </c>
      <c r="Y73" s="13">
        <f t="shared" si="9"/>
        <v>0</v>
      </c>
      <c r="Z73" s="13">
        <f t="shared" si="9"/>
        <v>0</v>
      </c>
      <c r="AA73" s="13">
        <f t="shared" si="9"/>
        <v>0</v>
      </c>
      <c r="AB73" s="13">
        <f t="shared" si="9"/>
        <v>0</v>
      </c>
      <c r="AC73" s="13">
        <f t="shared" si="9"/>
        <v>0</v>
      </c>
      <c r="AD73" s="13">
        <f t="shared" si="9"/>
        <v>0</v>
      </c>
      <c r="AE73" s="13">
        <f t="shared" si="9"/>
        <v>0</v>
      </c>
      <c r="AF73" s="13">
        <f t="shared" si="9"/>
        <v>0</v>
      </c>
      <c r="AG73" s="13">
        <f t="shared" si="9"/>
        <v>0</v>
      </c>
    </row>
    <row r="74" spans="1:33" ht="10.5">
      <c r="A74" s="53" t="s">
        <v>212</v>
      </c>
      <c r="B74" s="55"/>
      <c r="C74" s="13">
        <f>SUM(C6:C11,C13:C14,C16:C26,C62:C69)</f>
        <v>0</v>
      </c>
      <c r="D74" s="13">
        <f aca="true" t="shared" si="10" ref="D74:AG74">SUM(D6:D11,D13:D14,D16:D26,D62:D69)</f>
        <v>0</v>
      </c>
      <c r="E74" s="13">
        <f t="shared" si="10"/>
        <v>0</v>
      </c>
      <c r="F74" s="13">
        <f t="shared" si="10"/>
        <v>0</v>
      </c>
      <c r="G74" s="13">
        <f t="shared" si="10"/>
        <v>0</v>
      </c>
      <c r="H74" s="13">
        <f t="shared" si="10"/>
        <v>0</v>
      </c>
      <c r="I74" s="13">
        <f t="shared" si="10"/>
        <v>0</v>
      </c>
      <c r="J74" s="13">
        <f t="shared" si="10"/>
        <v>0</v>
      </c>
      <c r="K74" s="13">
        <f t="shared" si="10"/>
        <v>0</v>
      </c>
      <c r="L74" s="13">
        <f t="shared" si="10"/>
        <v>0</v>
      </c>
      <c r="M74" s="13">
        <f t="shared" si="10"/>
        <v>0</v>
      </c>
      <c r="N74" s="13">
        <f t="shared" si="10"/>
        <v>0</v>
      </c>
      <c r="O74" s="13">
        <f t="shared" si="10"/>
        <v>0</v>
      </c>
      <c r="P74" s="13">
        <f t="shared" si="10"/>
        <v>0</v>
      </c>
      <c r="Q74" s="13">
        <f t="shared" si="10"/>
        <v>0</v>
      </c>
      <c r="R74" s="13">
        <f t="shared" si="10"/>
        <v>0</v>
      </c>
      <c r="S74" s="13">
        <f t="shared" si="10"/>
        <v>0</v>
      </c>
      <c r="T74" s="13">
        <f t="shared" si="10"/>
        <v>0</v>
      </c>
      <c r="U74" s="13">
        <f t="shared" si="10"/>
        <v>0</v>
      </c>
      <c r="V74" s="13">
        <f t="shared" si="10"/>
        <v>0</v>
      </c>
      <c r="W74" s="13">
        <f t="shared" si="10"/>
        <v>0</v>
      </c>
      <c r="X74" s="13">
        <f t="shared" si="10"/>
        <v>0</v>
      </c>
      <c r="Y74" s="13">
        <f t="shared" si="10"/>
        <v>0</v>
      </c>
      <c r="Z74" s="13">
        <f t="shared" si="10"/>
        <v>0</v>
      </c>
      <c r="AA74" s="13">
        <f t="shared" si="10"/>
        <v>0</v>
      </c>
      <c r="AB74" s="13">
        <f t="shared" si="10"/>
        <v>0</v>
      </c>
      <c r="AC74" s="13">
        <f t="shared" si="10"/>
        <v>0</v>
      </c>
      <c r="AD74" s="13">
        <f t="shared" si="10"/>
        <v>0</v>
      </c>
      <c r="AE74" s="13">
        <f t="shared" si="10"/>
        <v>0</v>
      </c>
      <c r="AF74" s="13">
        <f t="shared" si="10"/>
        <v>0</v>
      </c>
      <c r="AG74" s="13">
        <f t="shared" si="10"/>
        <v>0</v>
      </c>
    </row>
  </sheetData>
  <sheetProtection/>
  <mergeCells count="13">
    <mergeCell ref="B35:AF35"/>
    <mergeCell ref="B48:AF48"/>
    <mergeCell ref="B5:AF5"/>
    <mergeCell ref="B12:AF12"/>
    <mergeCell ref="B15:AF15"/>
    <mergeCell ref="B27:AF27"/>
    <mergeCell ref="A74:B74"/>
    <mergeCell ref="B59:AF59"/>
    <mergeCell ref="B61:AF61"/>
    <mergeCell ref="A70:B70"/>
    <mergeCell ref="A71:B71"/>
    <mergeCell ref="A72:B72"/>
    <mergeCell ref="A73:B7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tabSelected="1"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43" customWidth="1"/>
    <col min="2" max="2" width="139.375" style="44" customWidth="1"/>
    <col min="3" max="3" width="27.25390625" style="45" customWidth="1"/>
    <col min="4" max="4" width="14.375" style="44" customWidth="1"/>
    <col min="5" max="6" width="14.125" style="44" customWidth="1"/>
    <col min="7" max="7" width="14.375" style="44" customWidth="1"/>
    <col min="8" max="8" width="13.75390625" style="44" customWidth="1"/>
    <col min="9" max="11" width="11.625" style="44" customWidth="1"/>
    <col min="12" max="12" width="15.875" style="44" customWidth="1"/>
    <col min="13" max="13" width="15.00390625" style="44" customWidth="1"/>
    <col min="14" max="37" width="11.625" style="46" customWidth="1"/>
    <col min="38" max="43" width="9.75390625" style="43" customWidth="1"/>
    <col min="44" max="45" width="9.75390625" style="47" customWidth="1"/>
    <col min="46" max="46" width="11.00390625" style="47" customWidth="1"/>
    <col min="47" max="48" width="9.75390625" style="47" customWidth="1"/>
    <col min="49" max="49" width="9.75390625" style="48" customWidth="1"/>
    <col min="50" max="16384" width="8.875" style="48" customWidth="1"/>
  </cols>
  <sheetData>
    <row r="1" spans="1:48" s="25" customFormat="1" ht="51.75" customHeight="1">
      <c r="A1" s="69" t="s">
        <v>238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2"/>
      <c r="AN1" s="22"/>
      <c r="AO1" s="23"/>
      <c r="AP1" s="23"/>
      <c r="AQ1" s="23"/>
      <c r="AR1" s="24"/>
      <c r="AS1" s="24"/>
      <c r="AT1" s="24"/>
      <c r="AU1" s="24"/>
      <c r="AV1" s="24"/>
    </row>
    <row r="2" spans="1:48" s="25" customFormat="1" ht="37.5" customHeight="1">
      <c r="A2" s="26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  <c r="AM2" s="22"/>
      <c r="AN2" s="22"/>
      <c r="AO2" s="23"/>
      <c r="AP2" s="23"/>
      <c r="AQ2" s="23"/>
      <c r="AR2" s="24"/>
      <c r="AS2" s="24"/>
      <c r="AT2" s="24"/>
      <c r="AU2" s="24"/>
      <c r="AV2" s="24"/>
    </row>
    <row r="3" spans="1:48" s="25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/>
      <c r="AM3" s="22"/>
      <c r="AN3" s="22"/>
      <c r="AO3" s="23"/>
      <c r="AP3" s="23"/>
      <c r="AQ3" s="23"/>
      <c r="AR3" s="24"/>
      <c r="AS3" s="24"/>
      <c r="AT3" s="24"/>
      <c r="AU3" s="24"/>
      <c r="AV3" s="24"/>
    </row>
    <row r="4" spans="1:49" s="28" customFormat="1" ht="53.25" customHeight="1">
      <c r="A4" s="66" t="s">
        <v>0</v>
      </c>
      <c r="B4" s="66" t="s">
        <v>1</v>
      </c>
      <c r="C4" s="67" t="s">
        <v>125</v>
      </c>
      <c r="D4" s="66" t="s">
        <v>126</v>
      </c>
      <c r="E4" s="66"/>
      <c r="F4" s="66"/>
      <c r="G4" s="66"/>
      <c r="H4" s="66"/>
      <c r="I4" s="66"/>
      <c r="J4" s="66"/>
      <c r="K4" s="66"/>
      <c r="L4" s="66"/>
      <c r="M4" s="66"/>
      <c r="N4" s="66" t="s">
        <v>127</v>
      </c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 t="s">
        <v>128</v>
      </c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</row>
    <row r="5" spans="1:49" s="28" customFormat="1" ht="53.25" customHeight="1">
      <c r="A5" s="66"/>
      <c r="B5" s="66"/>
      <c r="C5" s="67"/>
      <c r="D5" s="67" t="s">
        <v>129</v>
      </c>
      <c r="E5" s="67" t="s">
        <v>130</v>
      </c>
      <c r="F5" s="57" t="s">
        <v>131</v>
      </c>
      <c r="G5" s="67" t="s">
        <v>132</v>
      </c>
      <c r="H5" s="68" t="s">
        <v>133</v>
      </c>
      <c r="I5" s="68" t="s">
        <v>134</v>
      </c>
      <c r="J5" s="68" t="s">
        <v>135</v>
      </c>
      <c r="K5" s="68" t="s">
        <v>136</v>
      </c>
      <c r="L5" s="67" t="s">
        <v>137</v>
      </c>
      <c r="M5" s="67" t="s">
        <v>138</v>
      </c>
      <c r="N5" s="66" t="s">
        <v>139</v>
      </c>
      <c r="O5" s="66"/>
      <c r="P5" s="66"/>
      <c r="Q5" s="66"/>
      <c r="R5" s="66"/>
      <c r="S5" s="66"/>
      <c r="T5" s="66"/>
      <c r="U5" s="66"/>
      <c r="V5" s="66" t="s">
        <v>140</v>
      </c>
      <c r="W5" s="66"/>
      <c r="X5" s="66"/>
      <c r="Y5" s="66"/>
      <c r="Z5" s="66"/>
      <c r="AA5" s="66"/>
      <c r="AB5" s="66"/>
      <c r="AC5" s="66"/>
      <c r="AD5" s="66" t="s">
        <v>141</v>
      </c>
      <c r="AE5" s="66"/>
      <c r="AF5" s="66"/>
      <c r="AG5" s="66"/>
      <c r="AH5" s="66"/>
      <c r="AI5" s="66"/>
      <c r="AJ5" s="66"/>
      <c r="AK5" s="66"/>
      <c r="AL5" s="66" t="s">
        <v>142</v>
      </c>
      <c r="AM5" s="66"/>
      <c r="AN5" s="66"/>
      <c r="AO5" s="66"/>
      <c r="AP5" s="66"/>
      <c r="AQ5" s="66"/>
      <c r="AR5" s="66" t="s">
        <v>143</v>
      </c>
      <c r="AS5" s="66"/>
      <c r="AT5" s="66"/>
      <c r="AU5" s="66"/>
      <c r="AV5" s="66"/>
      <c r="AW5" s="66"/>
    </row>
    <row r="6" spans="1:49" s="28" customFormat="1" ht="52.5" customHeight="1">
      <c r="A6" s="66"/>
      <c r="B6" s="70"/>
      <c r="C6" s="67"/>
      <c r="D6" s="67"/>
      <c r="E6" s="67"/>
      <c r="F6" s="57"/>
      <c r="G6" s="67"/>
      <c r="H6" s="68"/>
      <c r="I6" s="68"/>
      <c r="J6" s="68"/>
      <c r="K6" s="68"/>
      <c r="L6" s="67"/>
      <c r="M6" s="67"/>
      <c r="N6" s="66" t="s">
        <v>144</v>
      </c>
      <c r="O6" s="66"/>
      <c r="P6" s="66"/>
      <c r="Q6" s="66"/>
      <c r="R6" s="66" t="s">
        <v>145</v>
      </c>
      <c r="S6" s="66"/>
      <c r="T6" s="66"/>
      <c r="U6" s="66"/>
      <c r="V6" s="66" t="s">
        <v>146</v>
      </c>
      <c r="W6" s="66"/>
      <c r="X6" s="66"/>
      <c r="Y6" s="66"/>
      <c r="Z6" s="66" t="s">
        <v>147</v>
      </c>
      <c r="AA6" s="66"/>
      <c r="AB6" s="66"/>
      <c r="AC6" s="66"/>
      <c r="AD6" s="66" t="s">
        <v>148</v>
      </c>
      <c r="AE6" s="66"/>
      <c r="AF6" s="66"/>
      <c r="AG6" s="66"/>
      <c r="AH6" s="66" t="s">
        <v>149</v>
      </c>
      <c r="AI6" s="66"/>
      <c r="AJ6" s="66"/>
      <c r="AK6" s="66"/>
      <c r="AL6" s="66" t="s">
        <v>150</v>
      </c>
      <c r="AM6" s="66" t="s">
        <v>151</v>
      </c>
      <c r="AN6" s="66" t="s">
        <v>152</v>
      </c>
      <c r="AO6" s="66" t="s">
        <v>153</v>
      </c>
      <c r="AP6" s="66" t="s">
        <v>154</v>
      </c>
      <c r="AQ6" s="66" t="s">
        <v>155</v>
      </c>
      <c r="AR6" s="57" t="s">
        <v>156</v>
      </c>
      <c r="AS6" s="57" t="s">
        <v>157</v>
      </c>
      <c r="AT6" s="57" t="s">
        <v>158</v>
      </c>
      <c r="AU6" s="57" t="s">
        <v>159</v>
      </c>
      <c r="AV6" s="58" t="s">
        <v>214</v>
      </c>
      <c r="AW6" s="57" t="s">
        <v>160</v>
      </c>
    </row>
    <row r="7" spans="1:49" s="28" customFormat="1" ht="195.75" customHeight="1">
      <c r="A7" s="66"/>
      <c r="B7" s="70"/>
      <c r="C7" s="67"/>
      <c r="D7" s="67"/>
      <c r="E7" s="67"/>
      <c r="F7" s="57"/>
      <c r="G7" s="67"/>
      <c r="H7" s="68"/>
      <c r="I7" s="68"/>
      <c r="J7" s="68"/>
      <c r="K7" s="68"/>
      <c r="L7" s="67"/>
      <c r="M7" s="67"/>
      <c r="N7" s="27" t="s">
        <v>161</v>
      </c>
      <c r="O7" s="29" t="s">
        <v>162</v>
      </c>
      <c r="P7" s="29" t="s">
        <v>163</v>
      </c>
      <c r="Q7" s="29" t="s">
        <v>164</v>
      </c>
      <c r="R7" s="27" t="s">
        <v>161</v>
      </c>
      <c r="S7" s="29" t="s">
        <v>162</v>
      </c>
      <c r="T7" s="29" t="s">
        <v>163</v>
      </c>
      <c r="U7" s="29" t="s">
        <v>164</v>
      </c>
      <c r="V7" s="27" t="s">
        <v>161</v>
      </c>
      <c r="W7" s="29" t="s">
        <v>162</v>
      </c>
      <c r="X7" s="29" t="s">
        <v>163</v>
      </c>
      <c r="Y7" s="29" t="s">
        <v>164</v>
      </c>
      <c r="Z7" s="27" t="s">
        <v>161</v>
      </c>
      <c r="AA7" s="29" t="s">
        <v>162</v>
      </c>
      <c r="AB7" s="29" t="s">
        <v>163</v>
      </c>
      <c r="AC7" s="29" t="s">
        <v>164</v>
      </c>
      <c r="AD7" s="27" t="s">
        <v>161</v>
      </c>
      <c r="AE7" s="29" t="s">
        <v>162</v>
      </c>
      <c r="AF7" s="29" t="s">
        <v>163</v>
      </c>
      <c r="AG7" s="29" t="s">
        <v>164</v>
      </c>
      <c r="AH7" s="27" t="s">
        <v>161</v>
      </c>
      <c r="AI7" s="29" t="s">
        <v>162</v>
      </c>
      <c r="AJ7" s="29" t="s">
        <v>163</v>
      </c>
      <c r="AK7" s="29" t="s">
        <v>164</v>
      </c>
      <c r="AL7" s="66"/>
      <c r="AM7" s="66"/>
      <c r="AN7" s="66"/>
      <c r="AO7" s="66"/>
      <c r="AP7" s="66"/>
      <c r="AQ7" s="66"/>
      <c r="AR7" s="57"/>
      <c r="AS7" s="57"/>
      <c r="AT7" s="57"/>
      <c r="AU7" s="57"/>
      <c r="AV7" s="59"/>
      <c r="AW7" s="57"/>
    </row>
    <row r="8" spans="1:49" s="33" customFormat="1" ht="45.75">
      <c r="A8" s="27" t="s">
        <v>165</v>
      </c>
      <c r="B8" s="30" t="s">
        <v>4</v>
      </c>
      <c r="C8" s="27"/>
      <c r="D8" s="31">
        <f aca="true" t="shared" si="0" ref="D8:AW8">SUM(D9:D14)</f>
        <v>585</v>
      </c>
      <c r="E8" s="31">
        <f t="shared" si="0"/>
        <v>340</v>
      </c>
      <c r="F8" s="32">
        <f t="shared" si="0"/>
        <v>30</v>
      </c>
      <c r="G8" s="32">
        <f t="shared" si="0"/>
        <v>240</v>
      </c>
      <c r="H8" s="32">
        <f t="shared" si="0"/>
        <v>0</v>
      </c>
      <c r="I8" s="32">
        <f t="shared" si="0"/>
        <v>240</v>
      </c>
      <c r="J8" s="32">
        <f t="shared" si="0"/>
        <v>0</v>
      </c>
      <c r="K8" s="32">
        <f t="shared" si="0"/>
        <v>0</v>
      </c>
      <c r="L8" s="32">
        <f t="shared" si="0"/>
        <v>70</v>
      </c>
      <c r="M8" s="31">
        <f t="shared" si="0"/>
        <v>245</v>
      </c>
      <c r="N8" s="32">
        <f t="shared" si="0"/>
        <v>0</v>
      </c>
      <c r="O8" s="32">
        <f t="shared" si="0"/>
        <v>135</v>
      </c>
      <c r="P8" s="32">
        <f t="shared" si="0"/>
        <v>40</v>
      </c>
      <c r="Q8" s="32">
        <f t="shared" si="0"/>
        <v>105</v>
      </c>
      <c r="R8" s="32">
        <f t="shared" si="0"/>
        <v>0</v>
      </c>
      <c r="S8" s="32">
        <f t="shared" si="0"/>
        <v>60</v>
      </c>
      <c r="T8" s="32">
        <f t="shared" si="0"/>
        <v>15</v>
      </c>
      <c r="U8" s="32">
        <f t="shared" si="0"/>
        <v>55</v>
      </c>
      <c r="V8" s="32">
        <f t="shared" si="0"/>
        <v>0</v>
      </c>
      <c r="W8" s="32">
        <f t="shared" si="0"/>
        <v>30</v>
      </c>
      <c r="X8" s="32">
        <f t="shared" si="0"/>
        <v>10</v>
      </c>
      <c r="Y8" s="32">
        <f t="shared" si="0"/>
        <v>35</v>
      </c>
      <c r="Z8" s="32">
        <f t="shared" si="0"/>
        <v>0</v>
      </c>
      <c r="AA8" s="32">
        <f t="shared" si="0"/>
        <v>0</v>
      </c>
      <c r="AB8" s="32">
        <f t="shared" si="0"/>
        <v>0</v>
      </c>
      <c r="AC8" s="32">
        <f t="shared" si="0"/>
        <v>0</v>
      </c>
      <c r="AD8" s="32">
        <f t="shared" si="0"/>
        <v>30</v>
      </c>
      <c r="AE8" s="32">
        <f t="shared" si="0"/>
        <v>15</v>
      </c>
      <c r="AF8" s="32">
        <f t="shared" si="0"/>
        <v>5</v>
      </c>
      <c r="AG8" s="32">
        <f t="shared" si="0"/>
        <v>50</v>
      </c>
      <c r="AH8" s="32">
        <f t="shared" si="0"/>
        <v>0</v>
      </c>
      <c r="AI8" s="32">
        <f t="shared" si="0"/>
        <v>0</v>
      </c>
      <c r="AJ8" s="32">
        <f t="shared" si="0"/>
        <v>0</v>
      </c>
      <c r="AK8" s="32">
        <f t="shared" si="0"/>
        <v>0</v>
      </c>
      <c r="AL8" s="32">
        <f t="shared" si="0"/>
        <v>11</v>
      </c>
      <c r="AM8" s="32">
        <f t="shared" si="0"/>
        <v>5</v>
      </c>
      <c r="AN8" s="32">
        <f t="shared" si="0"/>
        <v>3</v>
      </c>
      <c r="AO8" s="32">
        <f t="shared" si="0"/>
        <v>0</v>
      </c>
      <c r="AP8" s="32">
        <f t="shared" si="0"/>
        <v>4</v>
      </c>
      <c r="AQ8" s="32">
        <f t="shared" si="0"/>
        <v>0</v>
      </c>
      <c r="AR8" s="32">
        <f t="shared" si="0"/>
        <v>14</v>
      </c>
      <c r="AS8" s="32">
        <f t="shared" si="0"/>
        <v>0</v>
      </c>
      <c r="AT8" s="32">
        <f t="shared" si="0"/>
        <v>21</v>
      </c>
      <c r="AU8" s="32">
        <f t="shared" si="0"/>
        <v>23</v>
      </c>
      <c r="AV8" s="32">
        <f t="shared" si="0"/>
        <v>2</v>
      </c>
      <c r="AW8" s="32">
        <f t="shared" si="0"/>
        <v>15</v>
      </c>
    </row>
    <row r="9" spans="1:52" s="28" customFormat="1" ht="35.25">
      <c r="A9" s="34" t="s">
        <v>97</v>
      </c>
      <c r="B9" s="35" t="s">
        <v>91</v>
      </c>
      <c r="C9" s="36" t="s">
        <v>179</v>
      </c>
      <c r="D9" s="37">
        <f aca="true" t="shared" si="1" ref="D9:D14">SUM(E9,M9)</f>
        <v>325</v>
      </c>
      <c r="E9" s="37">
        <f aca="true" t="shared" si="2" ref="E9:E14">SUM(F9:G9,L9)</f>
        <v>165</v>
      </c>
      <c r="F9" s="38">
        <f aca="true" t="shared" si="3" ref="F9:G14">SUM(N9,R9,V9,Z9,AD9,AH9)</f>
        <v>0</v>
      </c>
      <c r="G9" s="38">
        <f t="shared" si="3"/>
        <v>120</v>
      </c>
      <c r="H9" s="39"/>
      <c r="I9" s="39">
        <v>120</v>
      </c>
      <c r="J9" s="39"/>
      <c r="K9" s="39"/>
      <c r="L9" s="38">
        <f aca="true" t="shared" si="4" ref="L9:M14">SUM(P9,T9,X9,AB9,AF9,AJ9)</f>
        <v>45</v>
      </c>
      <c r="M9" s="37">
        <f t="shared" si="4"/>
        <v>160</v>
      </c>
      <c r="N9" s="40"/>
      <c r="O9" s="40">
        <v>60</v>
      </c>
      <c r="P9" s="40">
        <v>20</v>
      </c>
      <c r="Q9" s="40">
        <v>70</v>
      </c>
      <c r="R9" s="40"/>
      <c r="S9" s="40">
        <v>30</v>
      </c>
      <c r="T9" s="40">
        <v>15</v>
      </c>
      <c r="U9" s="40">
        <v>55</v>
      </c>
      <c r="V9" s="40"/>
      <c r="W9" s="40">
        <v>30</v>
      </c>
      <c r="X9" s="40">
        <v>10</v>
      </c>
      <c r="Y9" s="40">
        <v>35</v>
      </c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>
        <v>6</v>
      </c>
      <c r="AM9" s="40">
        <v>4</v>
      </c>
      <c r="AN9" s="40">
        <v>3</v>
      </c>
      <c r="AO9" s="40"/>
      <c r="AP9" s="40"/>
      <c r="AQ9" s="40"/>
      <c r="AR9" s="40">
        <v>7</v>
      </c>
      <c r="AS9" s="40"/>
      <c r="AT9" s="40">
        <v>13</v>
      </c>
      <c r="AU9" s="40">
        <v>13</v>
      </c>
      <c r="AV9" s="40"/>
      <c r="AW9" s="40">
        <v>13</v>
      </c>
      <c r="AY9" s="41"/>
      <c r="AZ9" s="41"/>
    </row>
    <row r="10" spans="1:52" s="28" customFormat="1" ht="35.25">
      <c r="A10" s="34" t="s">
        <v>98</v>
      </c>
      <c r="B10" s="35" t="s">
        <v>92</v>
      </c>
      <c r="C10" s="36" t="s">
        <v>166</v>
      </c>
      <c r="D10" s="37">
        <f t="shared" si="1"/>
        <v>60</v>
      </c>
      <c r="E10" s="37">
        <f t="shared" si="2"/>
        <v>60</v>
      </c>
      <c r="F10" s="38">
        <f t="shared" si="3"/>
        <v>0</v>
      </c>
      <c r="G10" s="38">
        <f t="shared" si="3"/>
        <v>60</v>
      </c>
      <c r="H10" s="39"/>
      <c r="I10" s="39">
        <v>60</v>
      </c>
      <c r="J10" s="39"/>
      <c r="K10" s="39"/>
      <c r="L10" s="38">
        <f t="shared" si="4"/>
        <v>0</v>
      </c>
      <c r="M10" s="37">
        <f t="shared" si="4"/>
        <v>0</v>
      </c>
      <c r="N10" s="40"/>
      <c r="O10" s="40">
        <v>30</v>
      </c>
      <c r="P10" s="40"/>
      <c r="Q10" s="40"/>
      <c r="R10" s="40"/>
      <c r="S10" s="40">
        <v>30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>
        <v>1</v>
      </c>
      <c r="AM10" s="40">
        <v>1</v>
      </c>
      <c r="AN10" s="40"/>
      <c r="AO10" s="40"/>
      <c r="AP10" s="40"/>
      <c r="AQ10" s="40"/>
      <c r="AR10" s="40">
        <v>2</v>
      </c>
      <c r="AS10" s="40"/>
      <c r="AT10" s="40">
        <v>2</v>
      </c>
      <c r="AU10" s="40">
        <v>2</v>
      </c>
      <c r="AV10" s="40"/>
      <c r="AW10" s="40">
        <v>2</v>
      </c>
      <c r="AY10" s="41"/>
      <c r="AZ10" s="41"/>
    </row>
    <row r="11" spans="1:52" s="28" customFormat="1" ht="35.25">
      <c r="A11" s="34" t="s">
        <v>99</v>
      </c>
      <c r="B11" s="35" t="s">
        <v>93</v>
      </c>
      <c r="C11" s="36" t="s">
        <v>167</v>
      </c>
      <c r="D11" s="37">
        <f t="shared" si="1"/>
        <v>50</v>
      </c>
      <c r="E11" s="37">
        <f t="shared" si="2"/>
        <v>25</v>
      </c>
      <c r="F11" s="38">
        <f t="shared" si="3"/>
        <v>0</v>
      </c>
      <c r="G11" s="38">
        <f t="shared" si="3"/>
        <v>15</v>
      </c>
      <c r="H11" s="39"/>
      <c r="I11" s="39">
        <v>15</v>
      </c>
      <c r="J11" s="39"/>
      <c r="K11" s="39"/>
      <c r="L11" s="38">
        <f t="shared" si="4"/>
        <v>10</v>
      </c>
      <c r="M11" s="37">
        <f t="shared" si="4"/>
        <v>25</v>
      </c>
      <c r="N11" s="40"/>
      <c r="O11" s="40">
        <v>15</v>
      </c>
      <c r="P11" s="40">
        <v>10</v>
      </c>
      <c r="Q11" s="40">
        <v>25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>
        <v>2</v>
      </c>
      <c r="AM11" s="40"/>
      <c r="AN11" s="40"/>
      <c r="AO11" s="40"/>
      <c r="AP11" s="40"/>
      <c r="AQ11" s="40"/>
      <c r="AR11" s="40">
        <v>1</v>
      </c>
      <c r="AS11" s="40"/>
      <c r="AT11" s="40">
        <v>2</v>
      </c>
      <c r="AU11" s="40">
        <v>2</v>
      </c>
      <c r="AV11" s="40"/>
      <c r="AW11" s="40"/>
      <c r="AY11" s="41"/>
      <c r="AZ11" s="41"/>
    </row>
    <row r="12" spans="1:52" s="28" customFormat="1" ht="35.25">
      <c r="A12" s="34" t="s">
        <v>100</v>
      </c>
      <c r="B12" s="35" t="s">
        <v>94</v>
      </c>
      <c r="C12" s="36" t="s">
        <v>168</v>
      </c>
      <c r="D12" s="37">
        <f t="shared" si="1"/>
        <v>50</v>
      </c>
      <c r="E12" s="37">
        <f t="shared" si="2"/>
        <v>15</v>
      </c>
      <c r="F12" s="38">
        <f t="shared" si="3"/>
        <v>0</v>
      </c>
      <c r="G12" s="38">
        <f t="shared" si="3"/>
        <v>15</v>
      </c>
      <c r="H12" s="39"/>
      <c r="I12" s="39">
        <v>15</v>
      </c>
      <c r="J12" s="39"/>
      <c r="K12" s="39"/>
      <c r="L12" s="38">
        <f t="shared" si="4"/>
        <v>0</v>
      </c>
      <c r="M12" s="37">
        <f t="shared" si="4"/>
        <v>35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>
        <v>15</v>
      </c>
      <c r="AF12" s="40"/>
      <c r="AG12" s="40">
        <v>35</v>
      </c>
      <c r="AH12" s="40"/>
      <c r="AI12" s="40"/>
      <c r="AJ12" s="40"/>
      <c r="AK12" s="40"/>
      <c r="AL12" s="40"/>
      <c r="AM12" s="40"/>
      <c r="AN12" s="40"/>
      <c r="AO12" s="40"/>
      <c r="AP12" s="40">
        <v>2</v>
      </c>
      <c r="AQ12" s="40"/>
      <c r="AR12" s="40">
        <v>1</v>
      </c>
      <c r="AS12" s="40"/>
      <c r="AT12" s="40">
        <v>2</v>
      </c>
      <c r="AU12" s="40">
        <v>2</v>
      </c>
      <c r="AV12" s="40"/>
      <c r="AW12" s="40"/>
      <c r="AY12" s="41"/>
      <c r="AZ12" s="41"/>
    </row>
    <row r="13" spans="1:52" s="28" customFormat="1" ht="35.25">
      <c r="A13" s="34" t="s">
        <v>101</v>
      </c>
      <c r="B13" s="35" t="s">
        <v>95</v>
      </c>
      <c r="C13" s="36" t="s">
        <v>168</v>
      </c>
      <c r="D13" s="37">
        <f t="shared" si="1"/>
        <v>50</v>
      </c>
      <c r="E13" s="37">
        <f t="shared" si="2"/>
        <v>35</v>
      </c>
      <c r="F13" s="38">
        <f t="shared" si="3"/>
        <v>30</v>
      </c>
      <c r="G13" s="38">
        <f t="shared" si="3"/>
        <v>0</v>
      </c>
      <c r="H13" s="39"/>
      <c r="I13" s="39"/>
      <c r="J13" s="39"/>
      <c r="K13" s="39"/>
      <c r="L13" s="38">
        <f t="shared" si="4"/>
        <v>5</v>
      </c>
      <c r="M13" s="37">
        <f t="shared" si="4"/>
        <v>15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>
        <v>30</v>
      </c>
      <c r="AE13" s="40"/>
      <c r="AF13" s="40">
        <v>5</v>
      </c>
      <c r="AG13" s="40">
        <v>15</v>
      </c>
      <c r="AH13" s="40"/>
      <c r="AI13" s="40"/>
      <c r="AJ13" s="40"/>
      <c r="AK13" s="40"/>
      <c r="AL13" s="40"/>
      <c r="AM13" s="40"/>
      <c r="AN13" s="40"/>
      <c r="AO13" s="40"/>
      <c r="AP13" s="40">
        <v>2</v>
      </c>
      <c r="AQ13" s="40"/>
      <c r="AR13" s="40">
        <v>1</v>
      </c>
      <c r="AS13" s="40"/>
      <c r="AT13" s="40"/>
      <c r="AU13" s="40">
        <v>2</v>
      </c>
      <c r="AV13" s="40">
        <v>2</v>
      </c>
      <c r="AW13" s="40"/>
      <c r="AY13" s="41"/>
      <c r="AZ13" s="41"/>
    </row>
    <row r="14" spans="1:52" s="28" customFormat="1" ht="35.25">
      <c r="A14" s="34" t="s">
        <v>102</v>
      </c>
      <c r="B14" s="35" t="s">
        <v>96</v>
      </c>
      <c r="C14" s="36" t="s">
        <v>167</v>
      </c>
      <c r="D14" s="37">
        <f t="shared" si="1"/>
        <v>50</v>
      </c>
      <c r="E14" s="37">
        <f t="shared" si="2"/>
        <v>40</v>
      </c>
      <c r="F14" s="38">
        <f t="shared" si="3"/>
        <v>0</v>
      </c>
      <c r="G14" s="38">
        <f t="shared" si="3"/>
        <v>30</v>
      </c>
      <c r="H14" s="39"/>
      <c r="I14" s="39">
        <v>30</v>
      </c>
      <c r="J14" s="39"/>
      <c r="K14" s="39"/>
      <c r="L14" s="38">
        <f t="shared" si="4"/>
        <v>10</v>
      </c>
      <c r="M14" s="37">
        <f t="shared" si="4"/>
        <v>10</v>
      </c>
      <c r="N14" s="40"/>
      <c r="O14" s="40">
        <v>30</v>
      </c>
      <c r="P14" s="40">
        <v>10</v>
      </c>
      <c r="Q14" s="40">
        <v>10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>
        <v>2</v>
      </c>
      <c r="AM14" s="40"/>
      <c r="AN14" s="40"/>
      <c r="AO14" s="40"/>
      <c r="AP14" s="40"/>
      <c r="AQ14" s="40"/>
      <c r="AR14" s="40">
        <v>2</v>
      </c>
      <c r="AS14" s="40"/>
      <c r="AT14" s="40">
        <v>2</v>
      </c>
      <c r="AU14" s="40">
        <v>2</v>
      </c>
      <c r="AV14" s="40"/>
      <c r="AW14" s="40"/>
      <c r="AY14" s="41"/>
      <c r="AZ14" s="41"/>
    </row>
    <row r="15" spans="1:52" s="33" customFormat="1" ht="45.75">
      <c r="A15" s="27" t="s">
        <v>2</v>
      </c>
      <c r="B15" s="30" t="s">
        <v>5</v>
      </c>
      <c r="C15" s="27"/>
      <c r="D15" s="31">
        <f aca="true" t="shared" si="5" ref="D15:AW15">SUM(D16:D17)</f>
        <v>1350</v>
      </c>
      <c r="E15" s="31">
        <f t="shared" si="5"/>
        <v>880</v>
      </c>
      <c r="F15" s="32">
        <f t="shared" si="5"/>
        <v>0</v>
      </c>
      <c r="G15" s="32">
        <f t="shared" si="5"/>
        <v>765</v>
      </c>
      <c r="H15" s="32">
        <f t="shared" si="5"/>
        <v>0</v>
      </c>
      <c r="I15" s="32">
        <f t="shared" si="5"/>
        <v>750</v>
      </c>
      <c r="J15" s="32">
        <f t="shared" si="5"/>
        <v>0</v>
      </c>
      <c r="K15" s="32">
        <f t="shared" si="5"/>
        <v>15</v>
      </c>
      <c r="L15" s="32">
        <f t="shared" si="5"/>
        <v>115</v>
      </c>
      <c r="M15" s="31">
        <f t="shared" si="5"/>
        <v>470</v>
      </c>
      <c r="N15" s="32">
        <f t="shared" si="5"/>
        <v>0</v>
      </c>
      <c r="O15" s="32">
        <f t="shared" si="5"/>
        <v>165</v>
      </c>
      <c r="P15" s="32">
        <f t="shared" si="5"/>
        <v>20</v>
      </c>
      <c r="Q15" s="32">
        <f t="shared" si="5"/>
        <v>65</v>
      </c>
      <c r="R15" s="32">
        <f t="shared" si="5"/>
        <v>0</v>
      </c>
      <c r="S15" s="32">
        <f t="shared" si="5"/>
        <v>150</v>
      </c>
      <c r="T15" s="32">
        <f t="shared" si="5"/>
        <v>20</v>
      </c>
      <c r="U15" s="32">
        <f t="shared" si="5"/>
        <v>80</v>
      </c>
      <c r="V15" s="32">
        <f t="shared" si="5"/>
        <v>0</v>
      </c>
      <c r="W15" s="32">
        <f t="shared" si="5"/>
        <v>135</v>
      </c>
      <c r="X15" s="32">
        <f t="shared" si="5"/>
        <v>20</v>
      </c>
      <c r="Y15" s="32">
        <f t="shared" si="5"/>
        <v>70</v>
      </c>
      <c r="Z15" s="32">
        <f t="shared" si="5"/>
        <v>0</v>
      </c>
      <c r="AA15" s="32">
        <f t="shared" si="5"/>
        <v>135</v>
      </c>
      <c r="AB15" s="32">
        <f t="shared" si="5"/>
        <v>20</v>
      </c>
      <c r="AC15" s="32">
        <f t="shared" si="5"/>
        <v>95</v>
      </c>
      <c r="AD15" s="32">
        <f t="shared" si="5"/>
        <v>0</v>
      </c>
      <c r="AE15" s="32">
        <f t="shared" si="5"/>
        <v>90</v>
      </c>
      <c r="AF15" s="32">
        <f t="shared" si="5"/>
        <v>20</v>
      </c>
      <c r="AG15" s="32">
        <f t="shared" si="5"/>
        <v>65</v>
      </c>
      <c r="AH15" s="32">
        <f t="shared" si="5"/>
        <v>0</v>
      </c>
      <c r="AI15" s="32">
        <f t="shared" si="5"/>
        <v>90</v>
      </c>
      <c r="AJ15" s="32">
        <f t="shared" si="5"/>
        <v>15</v>
      </c>
      <c r="AK15" s="32">
        <f t="shared" si="5"/>
        <v>95</v>
      </c>
      <c r="AL15" s="32">
        <f t="shared" si="5"/>
        <v>10</v>
      </c>
      <c r="AM15" s="32">
        <f t="shared" si="5"/>
        <v>10</v>
      </c>
      <c r="AN15" s="32">
        <f t="shared" si="5"/>
        <v>9</v>
      </c>
      <c r="AO15" s="32">
        <f t="shared" si="5"/>
        <v>10</v>
      </c>
      <c r="AP15" s="32">
        <f t="shared" si="5"/>
        <v>7</v>
      </c>
      <c r="AQ15" s="32">
        <f t="shared" si="5"/>
        <v>8</v>
      </c>
      <c r="AR15" s="32">
        <f t="shared" si="5"/>
        <v>36</v>
      </c>
      <c r="AS15" s="32">
        <f t="shared" si="5"/>
        <v>54</v>
      </c>
      <c r="AT15" s="32">
        <f t="shared" si="5"/>
        <v>54</v>
      </c>
      <c r="AU15" s="32">
        <f t="shared" si="5"/>
        <v>0</v>
      </c>
      <c r="AV15" s="32">
        <f t="shared" si="5"/>
        <v>0</v>
      </c>
      <c r="AW15" s="32">
        <f t="shared" si="5"/>
        <v>0</v>
      </c>
      <c r="AY15" s="41"/>
      <c r="AZ15" s="41"/>
    </row>
    <row r="16" spans="1:52" s="28" customFormat="1" ht="35.25">
      <c r="A16" s="34" t="s">
        <v>97</v>
      </c>
      <c r="B16" s="35" t="s">
        <v>187</v>
      </c>
      <c r="C16" s="36" t="s">
        <v>169</v>
      </c>
      <c r="D16" s="37">
        <f>SUM(E16,M16)</f>
        <v>1300</v>
      </c>
      <c r="E16" s="37">
        <f>SUM(F16:G16,L16)</f>
        <v>865</v>
      </c>
      <c r="F16" s="38">
        <f>SUM(N16,R16,V16,Z16,AD16,AH16)</f>
        <v>0</v>
      </c>
      <c r="G16" s="38">
        <f>SUM(O16,S16,W16,AA16,AE16,AI16)</f>
        <v>750</v>
      </c>
      <c r="H16" s="39"/>
      <c r="I16" s="39">
        <v>750</v>
      </c>
      <c r="J16" s="39"/>
      <c r="K16" s="39"/>
      <c r="L16" s="38">
        <f>SUM(P16,T16,X16,AB16,AF16,AJ16)</f>
        <v>115</v>
      </c>
      <c r="M16" s="37">
        <f>SUM(Q16,U16,Y16,AC16,AG16,AK16)</f>
        <v>435</v>
      </c>
      <c r="N16" s="40"/>
      <c r="O16" s="40">
        <v>165</v>
      </c>
      <c r="P16" s="40">
        <v>20</v>
      </c>
      <c r="Q16" s="40">
        <v>65</v>
      </c>
      <c r="R16" s="40"/>
      <c r="S16" s="40">
        <v>150</v>
      </c>
      <c r="T16" s="40">
        <v>20</v>
      </c>
      <c r="U16" s="40">
        <v>80</v>
      </c>
      <c r="V16" s="40"/>
      <c r="W16" s="40">
        <v>135</v>
      </c>
      <c r="X16" s="40">
        <v>20</v>
      </c>
      <c r="Y16" s="40">
        <v>70</v>
      </c>
      <c r="Z16" s="40"/>
      <c r="AA16" s="40">
        <v>120</v>
      </c>
      <c r="AB16" s="40">
        <v>20</v>
      </c>
      <c r="AC16" s="40">
        <v>60</v>
      </c>
      <c r="AD16" s="40"/>
      <c r="AE16" s="40">
        <v>90</v>
      </c>
      <c r="AF16" s="40">
        <v>20</v>
      </c>
      <c r="AG16" s="40">
        <v>65</v>
      </c>
      <c r="AH16" s="40"/>
      <c r="AI16" s="40">
        <v>90</v>
      </c>
      <c r="AJ16" s="40">
        <v>15</v>
      </c>
      <c r="AK16" s="40">
        <v>95</v>
      </c>
      <c r="AL16" s="40">
        <v>10</v>
      </c>
      <c r="AM16" s="40">
        <v>10</v>
      </c>
      <c r="AN16" s="40">
        <v>9</v>
      </c>
      <c r="AO16" s="40">
        <v>8</v>
      </c>
      <c r="AP16" s="40">
        <v>7</v>
      </c>
      <c r="AQ16" s="40">
        <v>8</v>
      </c>
      <c r="AR16" s="40">
        <v>35</v>
      </c>
      <c r="AS16" s="40">
        <v>52</v>
      </c>
      <c r="AT16" s="40">
        <v>52</v>
      </c>
      <c r="AU16" s="40"/>
      <c r="AV16" s="40"/>
      <c r="AW16" s="40"/>
      <c r="AY16" s="41"/>
      <c r="AZ16" s="41"/>
    </row>
    <row r="17" spans="1:52" s="28" customFormat="1" ht="35.25">
      <c r="A17" s="34" t="s">
        <v>98</v>
      </c>
      <c r="B17" s="35" t="s">
        <v>103</v>
      </c>
      <c r="C17" s="36" t="s">
        <v>170</v>
      </c>
      <c r="D17" s="37">
        <f>SUM(E17,M17)</f>
        <v>50</v>
      </c>
      <c r="E17" s="37">
        <f>SUM(F17:G17,L17)</f>
        <v>15</v>
      </c>
      <c r="F17" s="38">
        <f>SUM(N17,R17,V17,Z17,AD17,AH17)</f>
        <v>0</v>
      </c>
      <c r="G17" s="38">
        <f>SUM(O17,S17,W17,AA17,AE17,AI17)</f>
        <v>15</v>
      </c>
      <c r="H17" s="39"/>
      <c r="I17" s="39"/>
      <c r="J17" s="39"/>
      <c r="K17" s="39">
        <v>15</v>
      </c>
      <c r="L17" s="38">
        <f>SUM(P17,T17,X17,AB17,AF17,AJ17)</f>
        <v>0</v>
      </c>
      <c r="M17" s="37">
        <f>SUM(Q17,U17,Y17,AC17,AG17,AK17)</f>
        <v>35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>
        <v>15</v>
      </c>
      <c r="AB17" s="40"/>
      <c r="AC17" s="40">
        <v>35</v>
      </c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>
        <v>2</v>
      </c>
      <c r="AP17" s="40"/>
      <c r="AQ17" s="40"/>
      <c r="AR17" s="40">
        <v>1</v>
      </c>
      <c r="AS17" s="40">
        <v>2</v>
      </c>
      <c r="AT17" s="40">
        <v>2</v>
      </c>
      <c r="AU17" s="40"/>
      <c r="AV17" s="40"/>
      <c r="AW17" s="40"/>
      <c r="AY17" s="41"/>
      <c r="AZ17" s="41"/>
    </row>
    <row r="18" spans="1:52" s="42" customFormat="1" ht="45.75">
      <c r="A18" s="27" t="s">
        <v>3</v>
      </c>
      <c r="B18" s="30" t="s">
        <v>6</v>
      </c>
      <c r="C18" s="27"/>
      <c r="D18" s="31">
        <f aca="true" t="shared" si="6" ref="D18:AW18">SUM(D19:D29)</f>
        <v>2025</v>
      </c>
      <c r="E18" s="31">
        <f t="shared" si="6"/>
        <v>725</v>
      </c>
      <c r="F18" s="32">
        <f t="shared" si="6"/>
        <v>195</v>
      </c>
      <c r="G18" s="32">
        <f t="shared" si="6"/>
        <v>300</v>
      </c>
      <c r="H18" s="32">
        <f t="shared" si="6"/>
        <v>240</v>
      </c>
      <c r="I18" s="32">
        <f t="shared" si="6"/>
        <v>0</v>
      </c>
      <c r="J18" s="32">
        <f t="shared" si="6"/>
        <v>60</v>
      </c>
      <c r="K18" s="32">
        <f t="shared" si="6"/>
        <v>0</v>
      </c>
      <c r="L18" s="32">
        <f t="shared" si="6"/>
        <v>230</v>
      </c>
      <c r="M18" s="31">
        <f t="shared" si="6"/>
        <v>1300</v>
      </c>
      <c r="N18" s="32">
        <f t="shared" si="6"/>
        <v>30</v>
      </c>
      <c r="O18" s="32">
        <f t="shared" si="6"/>
        <v>45</v>
      </c>
      <c r="P18" s="32">
        <f t="shared" si="6"/>
        <v>25</v>
      </c>
      <c r="Q18" s="32">
        <f t="shared" si="6"/>
        <v>125</v>
      </c>
      <c r="R18" s="32">
        <f t="shared" si="6"/>
        <v>60</v>
      </c>
      <c r="S18" s="32">
        <f t="shared" si="6"/>
        <v>45</v>
      </c>
      <c r="T18" s="32">
        <f t="shared" si="6"/>
        <v>40</v>
      </c>
      <c r="U18" s="32">
        <f t="shared" si="6"/>
        <v>205</v>
      </c>
      <c r="V18" s="32">
        <f t="shared" si="6"/>
        <v>30</v>
      </c>
      <c r="W18" s="32">
        <f t="shared" si="6"/>
        <v>45</v>
      </c>
      <c r="X18" s="32">
        <f t="shared" si="6"/>
        <v>30</v>
      </c>
      <c r="Y18" s="32">
        <f t="shared" si="6"/>
        <v>220</v>
      </c>
      <c r="Z18" s="32">
        <f t="shared" si="6"/>
        <v>15</v>
      </c>
      <c r="AA18" s="32">
        <f t="shared" si="6"/>
        <v>90</v>
      </c>
      <c r="AB18" s="32">
        <f t="shared" si="6"/>
        <v>45</v>
      </c>
      <c r="AC18" s="32">
        <f t="shared" si="6"/>
        <v>250</v>
      </c>
      <c r="AD18" s="32">
        <f t="shared" si="6"/>
        <v>30</v>
      </c>
      <c r="AE18" s="32">
        <f t="shared" si="6"/>
        <v>45</v>
      </c>
      <c r="AF18" s="32">
        <f t="shared" si="6"/>
        <v>45</v>
      </c>
      <c r="AG18" s="32">
        <f t="shared" si="6"/>
        <v>230</v>
      </c>
      <c r="AH18" s="32">
        <f t="shared" si="6"/>
        <v>30</v>
      </c>
      <c r="AI18" s="32">
        <f t="shared" si="6"/>
        <v>30</v>
      </c>
      <c r="AJ18" s="32">
        <f t="shared" si="6"/>
        <v>45</v>
      </c>
      <c r="AK18" s="32">
        <f t="shared" si="6"/>
        <v>270</v>
      </c>
      <c r="AL18" s="32">
        <f t="shared" si="6"/>
        <v>9</v>
      </c>
      <c r="AM18" s="32">
        <f t="shared" si="6"/>
        <v>14</v>
      </c>
      <c r="AN18" s="32">
        <f t="shared" si="6"/>
        <v>13</v>
      </c>
      <c r="AO18" s="32">
        <f t="shared" si="6"/>
        <v>16</v>
      </c>
      <c r="AP18" s="32">
        <f t="shared" si="6"/>
        <v>14</v>
      </c>
      <c r="AQ18" s="32">
        <f t="shared" si="6"/>
        <v>15</v>
      </c>
      <c r="AR18" s="32">
        <f t="shared" si="6"/>
        <v>29</v>
      </c>
      <c r="AS18" s="32">
        <f t="shared" si="6"/>
        <v>0</v>
      </c>
      <c r="AT18" s="32">
        <f t="shared" si="6"/>
        <v>47</v>
      </c>
      <c r="AU18" s="32">
        <f t="shared" si="6"/>
        <v>0</v>
      </c>
      <c r="AV18" s="32">
        <f t="shared" si="6"/>
        <v>19</v>
      </c>
      <c r="AW18" s="32">
        <f t="shared" si="6"/>
        <v>35</v>
      </c>
      <c r="AY18" s="41"/>
      <c r="AZ18" s="41"/>
    </row>
    <row r="19" spans="1:52" s="28" customFormat="1" ht="35.25">
      <c r="A19" s="34" t="s">
        <v>97</v>
      </c>
      <c r="B19" s="35" t="s">
        <v>104</v>
      </c>
      <c r="C19" s="36" t="s">
        <v>171</v>
      </c>
      <c r="D19" s="37">
        <f aca="true" t="shared" si="7" ref="D19:D29">SUM(E19,M19)</f>
        <v>150</v>
      </c>
      <c r="E19" s="37">
        <f aca="true" t="shared" si="8" ref="E19:E29">SUM(F19:G19,L19)</f>
        <v>80</v>
      </c>
      <c r="F19" s="38">
        <f aca="true" t="shared" si="9" ref="F19:G29">SUM(N19,R19,V19,Z19,AD19,AH19)</f>
        <v>30</v>
      </c>
      <c r="G19" s="38">
        <f t="shared" si="9"/>
        <v>30</v>
      </c>
      <c r="H19" s="39">
        <v>30</v>
      </c>
      <c r="I19" s="39"/>
      <c r="J19" s="39"/>
      <c r="K19" s="39"/>
      <c r="L19" s="38">
        <f aca="true" t="shared" si="10" ref="L19:M22">SUM(P19,T19,X19,AB19,AF19,AJ19)</f>
        <v>20</v>
      </c>
      <c r="M19" s="37">
        <f t="shared" si="10"/>
        <v>70</v>
      </c>
      <c r="N19" s="40">
        <v>15</v>
      </c>
      <c r="O19" s="40">
        <v>15</v>
      </c>
      <c r="P19" s="40">
        <v>10</v>
      </c>
      <c r="Q19" s="40">
        <v>35</v>
      </c>
      <c r="R19" s="40">
        <v>15</v>
      </c>
      <c r="S19" s="40">
        <v>15</v>
      </c>
      <c r="T19" s="40">
        <v>10</v>
      </c>
      <c r="U19" s="40">
        <v>35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>
        <v>3</v>
      </c>
      <c r="AM19" s="40">
        <v>3</v>
      </c>
      <c r="AN19" s="40"/>
      <c r="AO19" s="40"/>
      <c r="AP19" s="40"/>
      <c r="AQ19" s="40"/>
      <c r="AR19" s="40">
        <v>3</v>
      </c>
      <c r="AS19" s="40"/>
      <c r="AT19" s="40">
        <v>1</v>
      </c>
      <c r="AU19" s="40"/>
      <c r="AV19" s="40">
        <v>6</v>
      </c>
      <c r="AW19" s="40"/>
      <c r="AY19" s="41"/>
      <c r="AZ19" s="41"/>
    </row>
    <row r="20" spans="1:52" s="28" customFormat="1" ht="35.25">
      <c r="A20" s="34" t="s">
        <v>98</v>
      </c>
      <c r="B20" s="35" t="s">
        <v>105</v>
      </c>
      <c r="C20" s="36" t="s">
        <v>171</v>
      </c>
      <c r="D20" s="37">
        <f t="shared" si="7"/>
        <v>175</v>
      </c>
      <c r="E20" s="37">
        <f t="shared" si="8"/>
        <v>80</v>
      </c>
      <c r="F20" s="38">
        <f t="shared" si="9"/>
        <v>15</v>
      </c>
      <c r="G20" s="38">
        <f t="shared" si="9"/>
        <v>45</v>
      </c>
      <c r="H20" s="39">
        <v>45</v>
      </c>
      <c r="I20" s="39"/>
      <c r="J20" s="39"/>
      <c r="K20" s="39"/>
      <c r="L20" s="38">
        <f t="shared" si="10"/>
        <v>20</v>
      </c>
      <c r="M20" s="37">
        <f t="shared" si="10"/>
        <v>95</v>
      </c>
      <c r="N20" s="40"/>
      <c r="O20" s="40">
        <v>30</v>
      </c>
      <c r="P20" s="40">
        <v>10</v>
      </c>
      <c r="Q20" s="40">
        <v>60</v>
      </c>
      <c r="R20" s="40">
        <v>15</v>
      </c>
      <c r="S20" s="40">
        <v>15</v>
      </c>
      <c r="T20" s="40">
        <v>10</v>
      </c>
      <c r="U20" s="40">
        <v>35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>
        <v>4</v>
      </c>
      <c r="AM20" s="40">
        <v>3</v>
      </c>
      <c r="AN20" s="40"/>
      <c r="AO20" s="40"/>
      <c r="AP20" s="40"/>
      <c r="AQ20" s="40"/>
      <c r="AR20" s="40">
        <v>3</v>
      </c>
      <c r="AS20" s="40"/>
      <c r="AT20" s="40">
        <v>2</v>
      </c>
      <c r="AU20" s="40"/>
      <c r="AV20" s="40"/>
      <c r="AW20" s="40"/>
      <c r="AY20" s="41"/>
      <c r="AZ20" s="41"/>
    </row>
    <row r="21" spans="1:52" s="28" customFormat="1" ht="35.25">
      <c r="A21" s="34" t="s">
        <v>99</v>
      </c>
      <c r="B21" s="35" t="s">
        <v>106</v>
      </c>
      <c r="C21" s="36" t="s">
        <v>172</v>
      </c>
      <c r="D21" s="37">
        <f t="shared" si="7"/>
        <v>200</v>
      </c>
      <c r="E21" s="37">
        <f t="shared" si="8"/>
        <v>105</v>
      </c>
      <c r="F21" s="38">
        <f t="shared" si="9"/>
        <v>15</v>
      </c>
      <c r="G21" s="38">
        <f t="shared" si="9"/>
        <v>60</v>
      </c>
      <c r="H21" s="39">
        <v>60</v>
      </c>
      <c r="I21" s="39"/>
      <c r="J21" s="39"/>
      <c r="K21" s="39"/>
      <c r="L21" s="38">
        <f t="shared" si="10"/>
        <v>30</v>
      </c>
      <c r="M21" s="37">
        <f t="shared" si="10"/>
        <v>95</v>
      </c>
      <c r="N21" s="40"/>
      <c r="O21" s="40"/>
      <c r="P21" s="40"/>
      <c r="Q21" s="40"/>
      <c r="R21" s="40"/>
      <c r="S21" s="40"/>
      <c r="T21" s="40"/>
      <c r="U21" s="40"/>
      <c r="V21" s="40">
        <v>15</v>
      </c>
      <c r="W21" s="40">
        <v>30</v>
      </c>
      <c r="X21" s="40">
        <v>15</v>
      </c>
      <c r="Y21" s="40">
        <v>65</v>
      </c>
      <c r="Z21" s="40"/>
      <c r="AA21" s="40">
        <v>30</v>
      </c>
      <c r="AB21" s="40">
        <v>15</v>
      </c>
      <c r="AC21" s="40">
        <v>30</v>
      </c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>
        <v>5</v>
      </c>
      <c r="AO21" s="40">
        <v>3</v>
      </c>
      <c r="AP21" s="40"/>
      <c r="AQ21" s="40"/>
      <c r="AR21" s="40">
        <v>4</v>
      </c>
      <c r="AS21" s="40"/>
      <c r="AT21" s="40">
        <v>2</v>
      </c>
      <c r="AU21" s="40"/>
      <c r="AV21" s="40"/>
      <c r="AW21" s="40"/>
      <c r="AY21" s="41"/>
      <c r="AZ21" s="41"/>
    </row>
    <row r="22" spans="1:52" s="28" customFormat="1" ht="35.25">
      <c r="A22" s="34" t="s">
        <v>100</v>
      </c>
      <c r="B22" s="35" t="s">
        <v>107</v>
      </c>
      <c r="C22" s="36" t="s">
        <v>173</v>
      </c>
      <c r="D22" s="37">
        <f t="shared" si="7"/>
        <v>75</v>
      </c>
      <c r="E22" s="37">
        <f t="shared" si="8"/>
        <v>45</v>
      </c>
      <c r="F22" s="38">
        <f t="shared" si="9"/>
        <v>30</v>
      </c>
      <c r="G22" s="38">
        <f t="shared" si="9"/>
        <v>0</v>
      </c>
      <c r="H22" s="39"/>
      <c r="I22" s="39"/>
      <c r="J22" s="39"/>
      <c r="K22" s="39"/>
      <c r="L22" s="38">
        <f t="shared" si="10"/>
        <v>15</v>
      </c>
      <c r="M22" s="37">
        <f t="shared" si="10"/>
        <v>30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>
        <v>30</v>
      </c>
      <c r="AE22" s="40"/>
      <c r="AF22" s="40">
        <v>15</v>
      </c>
      <c r="AG22" s="40">
        <v>30</v>
      </c>
      <c r="AH22" s="40"/>
      <c r="AI22" s="40"/>
      <c r="AJ22" s="40"/>
      <c r="AK22" s="40"/>
      <c r="AL22" s="40"/>
      <c r="AM22" s="40"/>
      <c r="AN22" s="40"/>
      <c r="AO22" s="40"/>
      <c r="AP22" s="40">
        <v>3</v>
      </c>
      <c r="AQ22" s="40"/>
      <c r="AR22" s="40">
        <v>2</v>
      </c>
      <c r="AS22" s="40"/>
      <c r="AT22" s="40"/>
      <c r="AU22" s="40"/>
      <c r="AV22" s="40"/>
      <c r="AW22" s="40"/>
      <c r="AY22" s="41"/>
      <c r="AZ22" s="41"/>
    </row>
    <row r="23" spans="1:52" s="28" customFormat="1" ht="35.25">
      <c r="A23" s="34" t="s">
        <v>101</v>
      </c>
      <c r="B23" s="35" t="s">
        <v>108</v>
      </c>
      <c r="C23" s="36" t="s">
        <v>174</v>
      </c>
      <c r="D23" s="37">
        <f t="shared" si="7"/>
        <v>50</v>
      </c>
      <c r="E23" s="37">
        <f t="shared" si="8"/>
        <v>40</v>
      </c>
      <c r="F23" s="38">
        <f t="shared" si="9"/>
        <v>30</v>
      </c>
      <c r="G23" s="38">
        <f t="shared" si="9"/>
        <v>0</v>
      </c>
      <c r="H23" s="39"/>
      <c r="I23" s="39"/>
      <c r="J23" s="39"/>
      <c r="K23" s="39"/>
      <c r="L23" s="38">
        <v>10</v>
      </c>
      <c r="M23" s="37">
        <v>10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>
        <v>30</v>
      </c>
      <c r="AI23" s="40"/>
      <c r="AJ23" s="40">
        <v>10</v>
      </c>
      <c r="AK23" s="40">
        <v>10</v>
      </c>
      <c r="AL23" s="40"/>
      <c r="AM23" s="40"/>
      <c r="AN23" s="40"/>
      <c r="AO23" s="40"/>
      <c r="AP23" s="40"/>
      <c r="AQ23" s="40">
        <v>2</v>
      </c>
      <c r="AR23" s="40">
        <v>2</v>
      </c>
      <c r="AS23" s="40"/>
      <c r="AT23" s="40"/>
      <c r="AU23" s="40"/>
      <c r="AV23" s="40">
        <v>2</v>
      </c>
      <c r="AW23" s="40"/>
      <c r="AY23" s="41"/>
      <c r="AZ23" s="41"/>
    </row>
    <row r="24" spans="1:52" s="28" customFormat="1" ht="58.5" customHeight="1">
      <c r="A24" s="34" t="s">
        <v>102</v>
      </c>
      <c r="B24" s="35" t="s">
        <v>188</v>
      </c>
      <c r="C24" s="36" t="s">
        <v>175</v>
      </c>
      <c r="D24" s="37">
        <f t="shared" si="7"/>
        <v>275</v>
      </c>
      <c r="E24" s="37">
        <f t="shared" si="8"/>
        <v>135</v>
      </c>
      <c r="F24" s="38">
        <f t="shared" si="9"/>
        <v>45</v>
      </c>
      <c r="G24" s="38">
        <f t="shared" si="9"/>
        <v>60</v>
      </c>
      <c r="H24" s="39">
        <v>60</v>
      </c>
      <c r="I24" s="39"/>
      <c r="J24" s="39"/>
      <c r="K24" s="39"/>
      <c r="L24" s="38">
        <f aca="true" t="shared" si="11" ref="L24:M29">SUM(P24,T24,X24,AB24,AF24,AJ24)</f>
        <v>30</v>
      </c>
      <c r="M24" s="37">
        <f t="shared" si="11"/>
        <v>140</v>
      </c>
      <c r="N24" s="40"/>
      <c r="O24" s="40"/>
      <c r="P24" s="40"/>
      <c r="Q24" s="40"/>
      <c r="R24" s="40">
        <v>15</v>
      </c>
      <c r="S24" s="40">
        <v>15</v>
      </c>
      <c r="T24" s="40">
        <v>5</v>
      </c>
      <c r="U24" s="40">
        <v>15</v>
      </c>
      <c r="V24" s="40">
        <v>15</v>
      </c>
      <c r="W24" s="40">
        <v>15</v>
      </c>
      <c r="X24" s="40">
        <v>10</v>
      </c>
      <c r="Y24" s="40">
        <v>35</v>
      </c>
      <c r="Z24" s="40">
        <v>15</v>
      </c>
      <c r="AA24" s="40">
        <v>15</v>
      </c>
      <c r="AB24" s="40">
        <v>5</v>
      </c>
      <c r="AC24" s="40">
        <v>40</v>
      </c>
      <c r="AD24" s="40"/>
      <c r="AE24" s="40">
        <v>15</v>
      </c>
      <c r="AF24" s="40">
        <v>10</v>
      </c>
      <c r="AG24" s="40">
        <v>50</v>
      </c>
      <c r="AH24" s="40"/>
      <c r="AI24" s="40"/>
      <c r="AJ24" s="40"/>
      <c r="AK24" s="40"/>
      <c r="AL24" s="40"/>
      <c r="AM24" s="40">
        <v>2</v>
      </c>
      <c r="AN24" s="40">
        <v>3</v>
      </c>
      <c r="AO24" s="40">
        <v>3</v>
      </c>
      <c r="AP24" s="40">
        <v>3</v>
      </c>
      <c r="AQ24" s="40"/>
      <c r="AR24" s="40">
        <v>5</v>
      </c>
      <c r="AS24" s="40"/>
      <c r="AT24" s="40">
        <v>2</v>
      </c>
      <c r="AU24" s="40"/>
      <c r="AV24" s="40">
        <v>11</v>
      </c>
      <c r="AW24" s="40"/>
      <c r="AY24" s="41"/>
      <c r="AZ24" s="41"/>
    </row>
    <row r="25" spans="1:52" s="28" customFormat="1" ht="35.25">
      <c r="A25" s="34" t="s">
        <v>114</v>
      </c>
      <c r="B25" s="35" t="s">
        <v>189</v>
      </c>
      <c r="C25" s="36" t="s">
        <v>171</v>
      </c>
      <c r="D25" s="37">
        <f t="shared" si="7"/>
        <v>100</v>
      </c>
      <c r="E25" s="37">
        <f t="shared" si="8"/>
        <v>40</v>
      </c>
      <c r="F25" s="38">
        <f t="shared" si="9"/>
        <v>30</v>
      </c>
      <c r="G25" s="38">
        <f t="shared" si="9"/>
        <v>0</v>
      </c>
      <c r="H25" s="39"/>
      <c r="I25" s="39"/>
      <c r="J25" s="39"/>
      <c r="K25" s="39"/>
      <c r="L25" s="38">
        <f t="shared" si="11"/>
        <v>10</v>
      </c>
      <c r="M25" s="37">
        <f t="shared" si="11"/>
        <v>60</v>
      </c>
      <c r="N25" s="40">
        <v>15</v>
      </c>
      <c r="O25" s="40"/>
      <c r="P25" s="40">
        <v>5</v>
      </c>
      <c r="Q25" s="40">
        <v>30</v>
      </c>
      <c r="R25" s="40">
        <v>15</v>
      </c>
      <c r="S25" s="40"/>
      <c r="T25" s="40">
        <v>5</v>
      </c>
      <c r="U25" s="40">
        <v>30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>
        <v>2</v>
      </c>
      <c r="AM25" s="40">
        <v>2</v>
      </c>
      <c r="AN25" s="40"/>
      <c r="AO25" s="40"/>
      <c r="AP25" s="40"/>
      <c r="AQ25" s="40"/>
      <c r="AR25" s="40">
        <v>2</v>
      </c>
      <c r="AS25" s="40"/>
      <c r="AT25" s="40"/>
      <c r="AU25" s="40"/>
      <c r="AV25" s="40"/>
      <c r="AW25" s="40"/>
      <c r="AY25" s="41"/>
      <c r="AZ25" s="41"/>
    </row>
    <row r="26" spans="1:52" s="28" customFormat="1" ht="35.25">
      <c r="A26" s="34" t="s">
        <v>115</v>
      </c>
      <c r="B26" s="35" t="s">
        <v>190</v>
      </c>
      <c r="C26" s="36" t="s">
        <v>172</v>
      </c>
      <c r="D26" s="37">
        <f t="shared" si="7"/>
        <v>100</v>
      </c>
      <c r="E26" s="37">
        <f t="shared" si="8"/>
        <v>45</v>
      </c>
      <c r="F26" s="38">
        <f t="shared" si="9"/>
        <v>0</v>
      </c>
      <c r="G26" s="38">
        <f t="shared" si="9"/>
        <v>30</v>
      </c>
      <c r="H26" s="39">
        <v>30</v>
      </c>
      <c r="I26" s="39"/>
      <c r="J26" s="39"/>
      <c r="K26" s="39"/>
      <c r="L26" s="38">
        <f t="shared" si="11"/>
        <v>15</v>
      </c>
      <c r="M26" s="37">
        <f t="shared" si="11"/>
        <v>55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>
        <v>30</v>
      </c>
      <c r="AB26" s="40">
        <v>15</v>
      </c>
      <c r="AC26" s="40">
        <v>55</v>
      </c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>
        <v>4</v>
      </c>
      <c r="AP26" s="40"/>
      <c r="AQ26" s="40"/>
      <c r="AR26" s="40">
        <v>2</v>
      </c>
      <c r="AS26" s="40"/>
      <c r="AT26" s="40">
        <v>4</v>
      </c>
      <c r="AU26" s="40"/>
      <c r="AV26" s="40"/>
      <c r="AW26" s="40"/>
      <c r="AY26" s="41"/>
      <c r="AZ26" s="41"/>
    </row>
    <row r="27" spans="1:52" s="28" customFormat="1" ht="49.5">
      <c r="A27" s="34" t="s">
        <v>116</v>
      </c>
      <c r="B27" s="35" t="s">
        <v>250</v>
      </c>
      <c r="C27" s="36" t="s">
        <v>170</v>
      </c>
      <c r="D27" s="37">
        <f t="shared" si="7"/>
        <v>25</v>
      </c>
      <c r="E27" s="37">
        <f t="shared" si="8"/>
        <v>20</v>
      </c>
      <c r="F27" s="38">
        <f t="shared" si="9"/>
        <v>0</v>
      </c>
      <c r="G27" s="38">
        <f t="shared" si="9"/>
        <v>15</v>
      </c>
      <c r="H27" s="39">
        <v>15</v>
      </c>
      <c r="I27" s="39"/>
      <c r="J27" s="39"/>
      <c r="K27" s="39"/>
      <c r="L27" s="38">
        <f t="shared" si="11"/>
        <v>5</v>
      </c>
      <c r="M27" s="37">
        <f t="shared" si="11"/>
        <v>5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>
        <v>15</v>
      </c>
      <c r="AB27" s="40">
        <v>5</v>
      </c>
      <c r="AC27" s="40">
        <v>5</v>
      </c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>
        <v>1</v>
      </c>
      <c r="AP27" s="40"/>
      <c r="AQ27" s="40"/>
      <c r="AR27" s="40">
        <v>1</v>
      </c>
      <c r="AS27" s="40"/>
      <c r="AT27" s="40">
        <v>1</v>
      </c>
      <c r="AU27" s="40"/>
      <c r="AV27" s="40"/>
      <c r="AW27" s="40"/>
      <c r="AY27" s="41"/>
      <c r="AZ27" s="41"/>
    </row>
    <row r="28" spans="1:52" s="28" customFormat="1" ht="35.25">
      <c r="A28" s="34" t="s">
        <v>117</v>
      </c>
      <c r="B28" s="35" t="s">
        <v>112</v>
      </c>
      <c r="C28" s="36" t="s">
        <v>176</v>
      </c>
      <c r="D28" s="37">
        <f t="shared" si="7"/>
        <v>400</v>
      </c>
      <c r="E28" s="37">
        <f t="shared" si="8"/>
        <v>110</v>
      </c>
      <c r="F28" s="38">
        <f t="shared" si="9"/>
        <v>0</v>
      </c>
      <c r="G28" s="38">
        <f t="shared" si="9"/>
        <v>60</v>
      </c>
      <c r="H28" s="39"/>
      <c r="I28" s="39"/>
      <c r="J28" s="39">
        <v>60</v>
      </c>
      <c r="K28" s="39"/>
      <c r="L28" s="38">
        <f t="shared" si="11"/>
        <v>50</v>
      </c>
      <c r="M28" s="37">
        <f t="shared" si="11"/>
        <v>290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>
        <v>30</v>
      </c>
      <c r="AF28" s="40">
        <v>15</v>
      </c>
      <c r="AG28" s="40">
        <v>30</v>
      </c>
      <c r="AH28" s="40"/>
      <c r="AI28" s="40">
        <v>30</v>
      </c>
      <c r="AJ28" s="40">
        <v>35</v>
      </c>
      <c r="AK28" s="40">
        <v>260</v>
      </c>
      <c r="AL28" s="40"/>
      <c r="AM28" s="40"/>
      <c r="AN28" s="40"/>
      <c r="AO28" s="40"/>
      <c r="AP28" s="40">
        <v>3</v>
      </c>
      <c r="AQ28" s="40">
        <v>13</v>
      </c>
      <c r="AR28" s="40">
        <v>4</v>
      </c>
      <c r="AS28" s="40"/>
      <c r="AT28" s="40">
        <v>16</v>
      </c>
      <c r="AU28" s="40"/>
      <c r="AV28" s="40"/>
      <c r="AW28" s="40">
        <v>16</v>
      </c>
      <c r="AY28" s="41"/>
      <c r="AZ28" s="41"/>
    </row>
    <row r="29" spans="1:52" s="28" customFormat="1" ht="31.5" customHeight="1">
      <c r="A29" s="34" t="s">
        <v>118</v>
      </c>
      <c r="B29" s="35" t="s">
        <v>113</v>
      </c>
      <c r="C29" s="36" t="s">
        <v>177</v>
      </c>
      <c r="D29" s="37">
        <f t="shared" si="7"/>
        <v>475</v>
      </c>
      <c r="E29" s="37">
        <f t="shared" si="8"/>
        <v>25</v>
      </c>
      <c r="F29" s="38">
        <f t="shared" si="9"/>
        <v>0</v>
      </c>
      <c r="G29" s="38">
        <f t="shared" si="9"/>
        <v>0</v>
      </c>
      <c r="H29" s="39"/>
      <c r="I29" s="39"/>
      <c r="J29" s="39"/>
      <c r="K29" s="39"/>
      <c r="L29" s="38">
        <f t="shared" si="11"/>
        <v>25</v>
      </c>
      <c r="M29" s="37">
        <f t="shared" si="11"/>
        <v>450</v>
      </c>
      <c r="N29" s="40"/>
      <c r="O29" s="40"/>
      <c r="P29" s="40"/>
      <c r="Q29" s="40"/>
      <c r="R29" s="40"/>
      <c r="S29" s="40"/>
      <c r="T29" s="40">
        <v>10</v>
      </c>
      <c r="U29" s="40">
        <v>90</v>
      </c>
      <c r="V29" s="40"/>
      <c r="W29" s="40"/>
      <c r="X29" s="40">
        <v>5</v>
      </c>
      <c r="Y29" s="40">
        <v>120</v>
      </c>
      <c r="Z29" s="40"/>
      <c r="AA29" s="40"/>
      <c r="AB29" s="40">
        <v>5</v>
      </c>
      <c r="AC29" s="40">
        <v>120</v>
      </c>
      <c r="AD29" s="40"/>
      <c r="AE29" s="40"/>
      <c r="AF29" s="40">
        <v>5</v>
      </c>
      <c r="AG29" s="40">
        <v>120</v>
      </c>
      <c r="AH29" s="40"/>
      <c r="AI29" s="40"/>
      <c r="AJ29" s="40"/>
      <c r="AK29" s="40"/>
      <c r="AL29" s="40"/>
      <c r="AM29" s="40">
        <v>4</v>
      </c>
      <c r="AN29" s="40">
        <v>5</v>
      </c>
      <c r="AO29" s="40">
        <v>5</v>
      </c>
      <c r="AP29" s="40">
        <v>5</v>
      </c>
      <c r="AQ29" s="40"/>
      <c r="AR29" s="40">
        <v>1</v>
      </c>
      <c r="AS29" s="40"/>
      <c r="AT29" s="40">
        <v>19</v>
      </c>
      <c r="AU29" s="40"/>
      <c r="AV29" s="40"/>
      <c r="AW29" s="40">
        <v>19</v>
      </c>
      <c r="AY29" s="41"/>
      <c r="AZ29" s="41"/>
    </row>
    <row r="30" spans="1:52" s="33" customFormat="1" ht="45.75">
      <c r="A30" s="27" t="s">
        <v>21</v>
      </c>
      <c r="B30" s="30" t="s">
        <v>207</v>
      </c>
      <c r="C30" s="27"/>
      <c r="D30" s="31">
        <f aca="true" t="shared" si="12" ref="D30:AW30">SUM(D31:D37)</f>
        <v>550</v>
      </c>
      <c r="E30" s="31">
        <f t="shared" si="12"/>
        <v>315</v>
      </c>
      <c r="F30" s="32">
        <f t="shared" si="12"/>
        <v>90</v>
      </c>
      <c r="G30" s="32">
        <f t="shared" si="12"/>
        <v>180</v>
      </c>
      <c r="H30" s="32">
        <f t="shared" si="12"/>
        <v>180</v>
      </c>
      <c r="I30" s="32">
        <f t="shared" si="12"/>
        <v>0</v>
      </c>
      <c r="J30" s="32">
        <f t="shared" si="12"/>
        <v>0</v>
      </c>
      <c r="K30" s="32">
        <f t="shared" si="12"/>
        <v>0</v>
      </c>
      <c r="L30" s="32">
        <f t="shared" si="12"/>
        <v>45</v>
      </c>
      <c r="M30" s="31">
        <f t="shared" si="12"/>
        <v>235</v>
      </c>
      <c r="N30" s="32">
        <f t="shared" si="12"/>
        <v>0</v>
      </c>
      <c r="O30" s="32">
        <f t="shared" si="12"/>
        <v>0</v>
      </c>
      <c r="P30" s="32">
        <f t="shared" si="12"/>
        <v>0</v>
      </c>
      <c r="Q30" s="32">
        <f t="shared" si="12"/>
        <v>0</v>
      </c>
      <c r="R30" s="32">
        <f t="shared" si="12"/>
        <v>15</v>
      </c>
      <c r="S30" s="32">
        <f t="shared" si="12"/>
        <v>0</v>
      </c>
      <c r="T30" s="32">
        <f t="shared" si="12"/>
        <v>0</v>
      </c>
      <c r="U30" s="32">
        <f t="shared" si="12"/>
        <v>10</v>
      </c>
      <c r="V30" s="32">
        <f t="shared" si="12"/>
        <v>60</v>
      </c>
      <c r="W30" s="32">
        <f t="shared" si="12"/>
        <v>15</v>
      </c>
      <c r="X30" s="32">
        <f t="shared" si="12"/>
        <v>10</v>
      </c>
      <c r="Y30" s="32">
        <f t="shared" si="12"/>
        <v>40</v>
      </c>
      <c r="Z30" s="32">
        <f t="shared" si="12"/>
        <v>15</v>
      </c>
      <c r="AA30" s="32">
        <f t="shared" si="12"/>
        <v>30</v>
      </c>
      <c r="AB30" s="32">
        <f t="shared" si="12"/>
        <v>10</v>
      </c>
      <c r="AC30" s="32">
        <f t="shared" si="12"/>
        <v>45</v>
      </c>
      <c r="AD30" s="32">
        <f t="shared" si="12"/>
        <v>0</v>
      </c>
      <c r="AE30" s="32">
        <f t="shared" si="12"/>
        <v>60</v>
      </c>
      <c r="AF30" s="32">
        <f t="shared" si="12"/>
        <v>15</v>
      </c>
      <c r="AG30" s="32">
        <f t="shared" si="12"/>
        <v>50</v>
      </c>
      <c r="AH30" s="32">
        <f t="shared" si="12"/>
        <v>0</v>
      </c>
      <c r="AI30" s="32">
        <f t="shared" si="12"/>
        <v>75</v>
      </c>
      <c r="AJ30" s="32">
        <f t="shared" si="12"/>
        <v>10</v>
      </c>
      <c r="AK30" s="32">
        <f t="shared" si="12"/>
        <v>90</v>
      </c>
      <c r="AL30" s="32">
        <f t="shared" si="12"/>
        <v>0</v>
      </c>
      <c r="AM30" s="32">
        <f t="shared" si="12"/>
        <v>1</v>
      </c>
      <c r="AN30" s="32">
        <f t="shared" si="12"/>
        <v>5</v>
      </c>
      <c r="AO30" s="32">
        <f t="shared" si="12"/>
        <v>4</v>
      </c>
      <c r="AP30" s="32">
        <f t="shared" si="12"/>
        <v>5</v>
      </c>
      <c r="AQ30" s="32">
        <f t="shared" si="12"/>
        <v>7</v>
      </c>
      <c r="AR30" s="32">
        <f t="shared" si="12"/>
        <v>12</v>
      </c>
      <c r="AS30" s="32">
        <f t="shared" si="12"/>
        <v>0</v>
      </c>
      <c r="AT30" s="32">
        <f t="shared" si="12"/>
        <v>14</v>
      </c>
      <c r="AU30" s="32">
        <f t="shared" si="12"/>
        <v>0</v>
      </c>
      <c r="AV30" s="32">
        <f t="shared" si="12"/>
        <v>0</v>
      </c>
      <c r="AW30" s="32">
        <f t="shared" si="12"/>
        <v>22</v>
      </c>
      <c r="AY30" s="41"/>
      <c r="AZ30" s="41"/>
    </row>
    <row r="31" spans="1:52" s="28" customFormat="1" ht="35.25">
      <c r="A31" s="34" t="s">
        <v>97</v>
      </c>
      <c r="B31" s="35" t="s">
        <v>119</v>
      </c>
      <c r="C31" s="36" t="s">
        <v>180</v>
      </c>
      <c r="D31" s="37">
        <f aca="true" t="shared" si="13" ref="D31:D37">SUM(E31,M31)</f>
        <v>25</v>
      </c>
      <c r="E31" s="37">
        <f aca="true" t="shared" si="14" ref="E31:E37">SUM(F31:G31,L31)</f>
        <v>15</v>
      </c>
      <c r="F31" s="38">
        <f aca="true" t="shared" si="15" ref="F31:G37">SUM(N31,R31,V31,Z31,AD31,AH31)</f>
        <v>15</v>
      </c>
      <c r="G31" s="38">
        <f t="shared" si="15"/>
        <v>0</v>
      </c>
      <c r="H31" s="39"/>
      <c r="I31" s="39"/>
      <c r="J31" s="39"/>
      <c r="K31" s="39"/>
      <c r="L31" s="38">
        <f aca="true" t="shared" si="16" ref="L31:M37">SUM(P31,T31,X31,AB31,AF31,AJ31)</f>
        <v>0</v>
      </c>
      <c r="M31" s="37">
        <f t="shared" si="16"/>
        <v>10</v>
      </c>
      <c r="N31" s="40"/>
      <c r="O31" s="40"/>
      <c r="P31" s="40"/>
      <c r="Q31" s="40"/>
      <c r="R31" s="40"/>
      <c r="S31" s="40"/>
      <c r="T31" s="40"/>
      <c r="U31" s="40"/>
      <c r="V31" s="40">
        <v>15</v>
      </c>
      <c r="W31" s="40"/>
      <c r="X31" s="40"/>
      <c r="Y31" s="40">
        <v>10</v>
      </c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>
        <v>1</v>
      </c>
      <c r="AO31" s="40"/>
      <c r="AP31" s="40"/>
      <c r="AQ31" s="40"/>
      <c r="AR31" s="40">
        <v>1</v>
      </c>
      <c r="AS31" s="40"/>
      <c r="AT31" s="40"/>
      <c r="AU31" s="40"/>
      <c r="AV31" s="40"/>
      <c r="AW31" s="40">
        <v>1</v>
      </c>
      <c r="AY31" s="41"/>
      <c r="AZ31" s="41"/>
    </row>
    <row r="32" spans="1:52" s="28" customFormat="1" ht="35.25">
      <c r="A32" s="34" t="s">
        <v>98</v>
      </c>
      <c r="B32" s="35" t="s">
        <v>191</v>
      </c>
      <c r="C32" s="36" t="s">
        <v>170</v>
      </c>
      <c r="D32" s="37">
        <f t="shared" si="13"/>
        <v>50</v>
      </c>
      <c r="E32" s="37">
        <f t="shared" si="14"/>
        <v>15</v>
      </c>
      <c r="F32" s="38">
        <f t="shared" si="15"/>
        <v>15</v>
      </c>
      <c r="G32" s="38">
        <f t="shared" si="15"/>
        <v>0</v>
      </c>
      <c r="H32" s="39"/>
      <c r="I32" s="39"/>
      <c r="J32" s="39"/>
      <c r="K32" s="39"/>
      <c r="L32" s="38">
        <f t="shared" si="16"/>
        <v>0</v>
      </c>
      <c r="M32" s="37">
        <f t="shared" si="16"/>
        <v>35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>
        <v>15</v>
      </c>
      <c r="AA32" s="40"/>
      <c r="AB32" s="40"/>
      <c r="AC32" s="40">
        <v>35</v>
      </c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>
        <v>2</v>
      </c>
      <c r="AP32" s="40"/>
      <c r="AQ32" s="40"/>
      <c r="AR32" s="40">
        <v>1</v>
      </c>
      <c r="AS32" s="40"/>
      <c r="AT32" s="40"/>
      <c r="AU32" s="40"/>
      <c r="AV32" s="40"/>
      <c r="AW32" s="40">
        <v>2</v>
      </c>
      <c r="AY32" s="41"/>
      <c r="AZ32" s="41"/>
    </row>
    <row r="33" spans="1:52" s="28" customFormat="1" ht="35.25">
      <c r="A33" s="34" t="s">
        <v>99</v>
      </c>
      <c r="B33" s="35" t="s">
        <v>124</v>
      </c>
      <c r="C33" s="36" t="s">
        <v>168</v>
      </c>
      <c r="D33" s="37">
        <f t="shared" si="13"/>
        <v>50</v>
      </c>
      <c r="E33" s="37">
        <f t="shared" si="14"/>
        <v>35</v>
      </c>
      <c r="F33" s="38">
        <f t="shared" si="15"/>
        <v>0</v>
      </c>
      <c r="G33" s="38">
        <f t="shared" si="15"/>
        <v>30</v>
      </c>
      <c r="H33" s="39">
        <v>30</v>
      </c>
      <c r="I33" s="39"/>
      <c r="J33" s="39"/>
      <c r="K33" s="39"/>
      <c r="L33" s="38">
        <f t="shared" si="16"/>
        <v>5</v>
      </c>
      <c r="M33" s="37">
        <f t="shared" si="16"/>
        <v>15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>
        <v>30</v>
      </c>
      <c r="AF33" s="40">
        <v>5</v>
      </c>
      <c r="AG33" s="40">
        <v>15</v>
      </c>
      <c r="AH33" s="40"/>
      <c r="AI33" s="40"/>
      <c r="AJ33" s="40"/>
      <c r="AK33" s="40"/>
      <c r="AL33" s="40"/>
      <c r="AM33" s="40"/>
      <c r="AN33" s="40"/>
      <c r="AO33" s="40"/>
      <c r="AP33" s="40">
        <v>2</v>
      </c>
      <c r="AQ33" s="40"/>
      <c r="AR33" s="40">
        <v>1</v>
      </c>
      <c r="AS33" s="40"/>
      <c r="AT33" s="40">
        <v>2</v>
      </c>
      <c r="AU33" s="40"/>
      <c r="AV33" s="40"/>
      <c r="AW33" s="40">
        <v>2</v>
      </c>
      <c r="AY33" s="41"/>
      <c r="AZ33" s="41"/>
    </row>
    <row r="34" spans="1:52" s="28" customFormat="1" ht="35.25">
      <c r="A34" s="34" t="s">
        <v>100</v>
      </c>
      <c r="B34" s="35" t="s">
        <v>123</v>
      </c>
      <c r="C34" s="36" t="s">
        <v>180</v>
      </c>
      <c r="D34" s="37">
        <f t="shared" si="13"/>
        <v>50</v>
      </c>
      <c r="E34" s="37">
        <f t="shared" si="14"/>
        <v>45</v>
      </c>
      <c r="F34" s="38">
        <f t="shared" si="15"/>
        <v>45</v>
      </c>
      <c r="G34" s="38">
        <f t="shared" si="15"/>
        <v>0</v>
      </c>
      <c r="H34" s="39"/>
      <c r="I34" s="39"/>
      <c r="J34" s="39"/>
      <c r="K34" s="39"/>
      <c r="L34" s="38">
        <f t="shared" si="16"/>
        <v>0</v>
      </c>
      <c r="M34" s="37">
        <f t="shared" si="16"/>
        <v>5</v>
      </c>
      <c r="N34" s="40"/>
      <c r="O34" s="40"/>
      <c r="P34" s="40"/>
      <c r="Q34" s="40"/>
      <c r="R34" s="40"/>
      <c r="S34" s="40"/>
      <c r="T34" s="40"/>
      <c r="U34" s="40"/>
      <c r="V34" s="40">
        <v>45</v>
      </c>
      <c r="W34" s="40"/>
      <c r="X34" s="40"/>
      <c r="Y34" s="40">
        <v>5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>
        <v>2</v>
      </c>
      <c r="AO34" s="40"/>
      <c r="AP34" s="40"/>
      <c r="AQ34" s="40"/>
      <c r="AR34" s="40">
        <v>2</v>
      </c>
      <c r="AS34" s="40"/>
      <c r="AT34" s="40"/>
      <c r="AU34" s="40"/>
      <c r="AV34" s="40"/>
      <c r="AW34" s="40">
        <v>2</v>
      </c>
      <c r="AY34" s="41"/>
      <c r="AZ34" s="41"/>
    </row>
    <row r="35" spans="1:52" s="28" customFormat="1" ht="35.25">
      <c r="A35" s="34" t="s">
        <v>101</v>
      </c>
      <c r="B35" s="35" t="s">
        <v>120</v>
      </c>
      <c r="C35" s="36" t="s">
        <v>170</v>
      </c>
      <c r="D35" s="37">
        <f t="shared" si="13"/>
        <v>125</v>
      </c>
      <c r="E35" s="37">
        <f t="shared" si="14"/>
        <v>80</v>
      </c>
      <c r="F35" s="38">
        <f t="shared" si="15"/>
        <v>15</v>
      </c>
      <c r="G35" s="38">
        <f t="shared" si="15"/>
        <v>45</v>
      </c>
      <c r="H35" s="39">
        <v>45</v>
      </c>
      <c r="I35" s="39"/>
      <c r="J35" s="39"/>
      <c r="K35" s="39"/>
      <c r="L35" s="38">
        <f t="shared" si="16"/>
        <v>20</v>
      </c>
      <c r="M35" s="37">
        <f t="shared" si="16"/>
        <v>45</v>
      </c>
      <c r="N35" s="40"/>
      <c r="O35" s="40"/>
      <c r="P35" s="40"/>
      <c r="Q35" s="40"/>
      <c r="R35" s="40">
        <v>15</v>
      </c>
      <c r="S35" s="40"/>
      <c r="T35" s="40"/>
      <c r="U35" s="40">
        <v>10</v>
      </c>
      <c r="V35" s="40"/>
      <c r="W35" s="40">
        <v>15</v>
      </c>
      <c r="X35" s="40">
        <v>10</v>
      </c>
      <c r="Y35" s="40">
        <v>25</v>
      </c>
      <c r="Z35" s="40"/>
      <c r="AA35" s="40">
        <v>30</v>
      </c>
      <c r="AB35" s="40">
        <v>10</v>
      </c>
      <c r="AC35" s="40">
        <v>10</v>
      </c>
      <c r="AD35" s="40"/>
      <c r="AE35" s="40"/>
      <c r="AF35" s="40"/>
      <c r="AG35" s="40"/>
      <c r="AH35" s="40"/>
      <c r="AI35" s="40"/>
      <c r="AJ35" s="40"/>
      <c r="AK35" s="40"/>
      <c r="AL35" s="40"/>
      <c r="AM35" s="40">
        <v>1</v>
      </c>
      <c r="AN35" s="40">
        <v>2</v>
      </c>
      <c r="AO35" s="40">
        <v>2</v>
      </c>
      <c r="AP35" s="40"/>
      <c r="AQ35" s="40"/>
      <c r="AR35" s="40">
        <v>2</v>
      </c>
      <c r="AS35" s="40"/>
      <c r="AT35" s="40">
        <v>2</v>
      </c>
      <c r="AU35" s="40"/>
      <c r="AV35" s="40"/>
      <c r="AW35" s="40">
        <v>5</v>
      </c>
      <c r="AY35" s="41"/>
      <c r="AZ35" s="41"/>
    </row>
    <row r="36" spans="1:52" s="28" customFormat="1" ht="35.25">
      <c r="A36" s="34" t="s">
        <v>102</v>
      </c>
      <c r="B36" s="35" t="s">
        <v>121</v>
      </c>
      <c r="C36" s="36" t="s">
        <v>174</v>
      </c>
      <c r="D36" s="37">
        <f t="shared" si="13"/>
        <v>50</v>
      </c>
      <c r="E36" s="37">
        <f t="shared" si="14"/>
        <v>30</v>
      </c>
      <c r="F36" s="38">
        <f t="shared" si="15"/>
        <v>0</v>
      </c>
      <c r="G36" s="38">
        <f t="shared" si="15"/>
        <v>30</v>
      </c>
      <c r="H36" s="39">
        <v>30</v>
      </c>
      <c r="I36" s="39"/>
      <c r="J36" s="39"/>
      <c r="K36" s="39"/>
      <c r="L36" s="38">
        <f t="shared" si="16"/>
        <v>0</v>
      </c>
      <c r="M36" s="37">
        <f t="shared" si="16"/>
        <v>20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>
        <v>30</v>
      </c>
      <c r="AJ36" s="40"/>
      <c r="AK36" s="40">
        <v>20</v>
      </c>
      <c r="AL36" s="40"/>
      <c r="AM36" s="40"/>
      <c r="AN36" s="40"/>
      <c r="AO36" s="40"/>
      <c r="AP36" s="40"/>
      <c r="AQ36" s="40">
        <v>2</v>
      </c>
      <c r="AR36" s="40">
        <v>1</v>
      </c>
      <c r="AS36" s="40"/>
      <c r="AT36" s="40">
        <v>2</v>
      </c>
      <c r="AU36" s="40"/>
      <c r="AV36" s="40"/>
      <c r="AW36" s="40">
        <v>2</v>
      </c>
      <c r="AY36" s="41"/>
      <c r="AZ36" s="41"/>
    </row>
    <row r="37" spans="1:52" s="28" customFormat="1" ht="35.25">
      <c r="A37" s="34" t="s">
        <v>114</v>
      </c>
      <c r="B37" s="35" t="s">
        <v>122</v>
      </c>
      <c r="C37" s="36" t="s">
        <v>176</v>
      </c>
      <c r="D37" s="37">
        <f t="shared" si="13"/>
        <v>200</v>
      </c>
      <c r="E37" s="37">
        <f t="shared" si="14"/>
        <v>95</v>
      </c>
      <c r="F37" s="38">
        <f t="shared" si="15"/>
        <v>0</v>
      </c>
      <c r="G37" s="38">
        <f t="shared" si="15"/>
        <v>75</v>
      </c>
      <c r="H37" s="39">
        <v>75</v>
      </c>
      <c r="I37" s="39"/>
      <c r="J37" s="39"/>
      <c r="K37" s="39"/>
      <c r="L37" s="38">
        <f t="shared" si="16"/>
        <v>20</v>
      </c>
      <c r="M37" s="37">
        <f t="shared" si="16"/>
        <v>105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>
        <v>30</v>
      </c>
      <c r="AF37" s="40">
        <v>10</v>
      </c>
      <c r="AG37" s="40">
        <v>35</v>
      </c>
      <c r="AH37" s="40"/>
      <c r="AI37" s="40">
        <v>45</v>
      </c>
      <c r="AJ37" s="40">
        <v>10</v>
      </c>
      <c r="AK37" s="40">
        <v>70</v>
      </c>
      <c r="AL37" s="40"/>
      <c r="AM37" s="40"/>
      <c r="AN37" s="40"/>
      <c r="AO37" s="40"/>
      <c r="AP37" s="40">
        <v>3</v>
      </c>
      <c r="AQ37" s="40">
        <v>5</v>
      </c>
      <c r="AR37" s="40">
        <v>4</v>
      </c>
      <c r="AS37" s="40"/>
      <c r="AT37" s="40">
        <v>8</v>
      </c>
      <c r="AU37" s="40"/>
      <c r="AV37" s="40"/>
      <c r="AW37" s="40">
        <v>8</v>
      </c>
      <c r="AY37" s="41"/>
      <c r="AZ37" s="41"/>
    </row>
    <row r="38" spans="1:49" s="28" customFormat="1" ht="35.25">
      <c r="A38" s="60" t="s">
        <v>208</v>
      </c>
      <c r="B38" s="61"/>
      <c r="C38" s="62"/>
      <c r="D38" s="56">
        <f aca="true" t="shared" si="17" ref="D38:AW38">SUM(D8,D15,D18,D30)</f>
        <v>4510</v>
      </c>
      <c r="E38" s="56">
        <f t="shared" si="17"/>
        <v>2260</v>
      </c>
      <c r="F38" s="56">
        <f t="shared" si="17"/>
        <v>315</v>
      </c>
      <c r="G38" s="56">
        <f t="shared" si="17"/>
        <v>1485</v>
      </c>
      <c r="H38" s="56">
        <f t="shared" si="17"/>
        <v>420</v>
      </c>
      <c r="I38" s="56">
        <f t="shared" si="17"/>
        <v>990</v>
      </c>
      <c r="J38" s="56">
        <f t="shared" si="17"/>
        <v>60</v>
      </c>
      <c r="K38" s="56">
        <f t="shared" si="17"/>
        <v>15</v>
      </c>
      <c r="L38" s="56">
        <f t="shared" si="17"/>
        <v>460</v>
      </c>
      <c r="M38" s="56">
        <f t="shared" si="17"/>
        <v>2250</v>
      </c>
      <c r="N38" s="37">
        <f t="shared" si="17"/>
        <v>30</v>
      </c>
      <c r="O38" s="37">
        <f t="shared" si="17"/>
        <v>345</v>
      </c>
      <c r="P38" s="37">
        <f t="shared" si="17"/>
        <v>85</v>
      </c>
      <c r="Q38" s="37">
        <f t="shared" si="17"/>
        <v>295</v>
      </c>
      <c r="R38" s="37">
        <f t="shared" si="17"/>
        <v>75</v>
      </c>
      <c r="S38" s="37">
        <f t="shared" si="17"/>
        <v>255</v>
      </c>
      <c r="T38" s="37">
        <f t="shared" si="17"/>
        <v>75</v>
      </c>
      <c r="U38" s="37">
        <f t="shared" si="17"/>
        <v>350</v>
      </c>
      <c r="V38" s="37">
        <f t="shared" si="17"/>
        <v>90</v>
      </c>
      <c r="W38" s="37">
        <f t="shared" si="17"/>
        <v>225</v>
      </c>
      <c r="X38" s="37">
        <f t="shared" si="17"/>
        <v>70</v>
      </c>
      <c r="Y38" s="37">
        <f t="shared" si="17"/>
        <v>365</v>
      </c>
      <c r="Z38" s="37">
        <f t="shared" si="17"/>
        <v>30</v>
      </c>
      <c r="AA38" s="37">
        <f t="shared" si="17"/>
        <v>255</v>
      </c>
      <c r="AB38" s="37">
        <f t="shared" si="17"/>
        <v>75</v>
      </c>
      <c r="AC38" s="37">
        <f t="shared" si="17"/>
        <v>390</v>
      </c>
      <c r="AD38" s="37">
        <f t="shared" si="17"/>
        <v>60</v>
      </c>
      <c r="AE38" s="37">
        <f t="shared" si="17"/>
        <v>210</v>
      </c>
      <c r="AF38" s="37">
        <f t="shared" si="17"/>
        <v>85</v>
      </c>
      <c r="AG38" s="37">
        <f t="shared" si="17"/>
        <v>395</v>
      </c>
      <c r="AH38" s="37">
        <f t="shared" si="17"/>
        <v>30</v>
      </c>
      <c r="AI38" s="37">
        <f t="shared" si="17"/>
        <v>195</v>
      </c>
      <c r="AJ38" s="37">
        <f t="shared" si="17"/>
        <v>70</v>
      </c>
      <c r="AK38" s="37">
        <f t="shared" si="17"/>
        <v>455</v>
      </c>
      <c r="AL38" s="37">
        <f t="shared" si="17"/>
        <v>30</v>
      </c>
      <c r="AM38" s="37">
        <f t="shared" si="17"/>
        <v>30</v>
      </c>
      <c r="AN38" s="37">
        <f t="shared" si="17"/>
        <v>30</v>
      </c>
      <c r="AO38" s="37">
        <f t="shared" si="17"/>
        <v>30</v>
      </c>
      <c r="AP38" s="37">
        <f t="shared" si="17"/>
        <v>30</v>
      </c>
      <c r="AQ38" s="37">
        <f t="shared" si="17"/>
        <v>30</v>
      </c>
      <c r="AR38" s="56">
        <f t="shared" si="17"/>
        <v>91</v>
      </c>
      <c r="AS38" s="56">
        <f t="shared" si="17"/>
        <v>54</v>
      </c>
      <c r="AT38" s="56">
        <f t="shared" si="17"/>
        <v>136</v>
      </c>
      <c r="AU38" s="56">
        <f t="shared" si="17"/>
        <v>23</v>
      </c>
      <c r="AV38" s="56">
        <f t="shared" si="17"/>
        <v>21</v>
      </c>
      <c r="AW38" s="56">
        <f t="shared" si="17"/>
        <v>72</v>
      </c>
    </row>
    <row r="39" spans="1:49" s="28" customFormat="1" ht="35.25">
      <c r="A39" s="63"/>
      <c r="B39" s="64"/>
      <c r="C39" s="6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>
        <f>SUM(N38:Q38)</f>
        <v>755</v>
      </c>
      <c r="O39" s="56"/>
      <c r="P39" s="56"/>
      <c r="Q39" s="56"/>
      <c r="R39" s="56">
        <f>SUM(R38:U38)</f>
        <v>755</v>
      </c>
      <c r="S39" s="56"/>
      <c r="T39" s="56"/>
      <c r="U39" s="56"/>
      <c r="V39" s="56">
        <f>SUM(V38:Y38)</f>
        <v>750</v>
      </c>
      <c r="W39" s="56"/>
      <c r="X39" s="56"/>
      <c r="Y39" s="56"/>
      <c r="Z39" s="56">
        <f>SUM(Z38:AC38)</f>
        <v>750</v>
      </c>
      <c r="AA39" s="56"/>
      <c r="AB39" s="56"/>
      <c r="AC39" s="56"/>
      <c r="AD39" s="56">
        <f>SUM(AD38:AG38)</f>
        <v>750</v>
      </c>
      <c r="AE39" s="56"/>
      <c r="AF39" s="56"/>
      <c r="AG39" s="56"/>
      <c r="AH39" s="56">
        <f>SUM(AH38:AK38)</f>
        <v>750</v>
      </c>
      <c r="AI39" s="56"/>
      <c r="AJ39" s="56"/>
      <c r="AK39" s="56"/>
      <c r="AL39" s="56">
        <f>SUM(AL38:AQ38)</f>
        <v>180</v>
      </c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</row>
    <row r="42" ht="35.25">
      <c r="G42" s="49"/>
    </row>
  </sheetData>
  <sheetProtection/>
  <mergeCells count="64">
    <mergeCell ref="A1:AB1"/>
    <mergeCell ref="A4:A7"/>
    <mergeCell ref="B4:B7"/>
    <mergeCell ref="C4:C7"/>
    <mergeCell ref="D4:M4"/>
    <mergeCell ref="N4:AK4"/>
    <mergeCell ref="M5:M7"/>
    <mergeCell ref="N5:U5"/>
    <mergeCell ref="V5:AC5"/>
    <mergeCell ref="AD5:AK5"/>
    <mergeCell ref="AL4:AW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Q5"/>
    <mergeCell ref="AR5:AW5"/>
    <mergeCell ref="N6:Q6"/>
    <mergeCell ref="R6:U6"/>
    <mergeCell ref="V6:Y6"/>
    <mergeCell ref="Z6:AC6"/>
    <mergeCell ref="AD6:AG6"/>
    <mergeCell ref="AH6:AK6"/>
    <mergeCell ref="AL6:AL7"/>
    <mergeCell ref="AM6:AM7"/>
    <mergeCell ref="AP6:AP7"/>
    <mergeCell ref="AQ6:AQ7"/>
    <mergeCell ref="AR6:AR7"/>
    <mergeCell ref="AS6:AS7"/>
    <mergeCell ref="G38:G39"/>
    <mergeCell ref="H38:H39"/>
    <mergeCell ref="AN6:AN7"/>
    <mergeCell ref="AO6:AO7"/>
    <mergeCell ref="A38:C39"/>
    <mergeCell ref="D38:D39"/>
    <mergeCell ref="E38:E39"/>
    <mergeCell ref="F38:F39"/>
    <mergeCell ref="AT6:AT7"/>
    <mergeCell ref="AU6:AU7"/>
    <mergeCell ref="AV6:AV7"/>
    <mergeCell ref="AW6:AW7"/>
    <mergeCell ref="M38:M39"/>
    <mergeCell ref="AR38:AR39"/>
    <mergeCell ref="AH39:AK39"/>
    <mergeCell ref="AL39:AQ39"/>
    <mergeCell ref="I38:I39"/>
    <mergeCell ref="J38:J39"/>
    <mergeCell ref="K38:K39"/>
    <mergeCell ref="L38:L39"/>
    <mergeCell ref="AW38:AW39"/>
    <mergeCell ref="N39:Q39"/>
    <mergeCell ref="R39:U39"/>
    <mergeCell ref="V39:Y39"/>
    <mergeCell ref="Z39:AC39"/>
    <mergeCell ref="AD39:AG39"/>
    <mergeCell ref="AS38:AS39"/>
    <mergeCell ref="AT38:AT39"/>
    <mergeCell ref="AU38:AU39"/>
    <mergeCell ref="AV38:AV39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8"/>
  <sheetViews>
    <sheetView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43" customWidth="1"/>
    <col min="2" max="2" width="139.375" style="44" customWidth="1"/>
    <col min="3" max="3" width="27.25390625" style="45" customWidth="1"/>
    <col min="4" max="4" width="14.375" style="44" customWidth="1"/>
    <col min="5" max="6" width="14.125" style="44" customWidth="1"/>
    <col min="7" max="7" width="14.375" style="44" customWidth="1"/>
    <col min="8" max="8" width="13.75390625" style="44" customWidth="1"/>
    <col min="9" max="11" width="11.625" style="44" customWidth="1"/>
    <col min="12" max="12" width="15.875" style="44" customWidth="1"/>
    <col min="13" max="13" width="15.00390625" style="44" customWidth="1"/>
    <col min="14" max="37" width="11.625" style="46" customWidth="1"/>
    <col min="38" max="43" width="9.75390625" style="43" customWidth="1"/>
    <col min="44" max="45" width="9.75390625" style="47" customWidth="1"/>
    <col min="46" max="46" width="11.00390625" style="47" customWidth="1"/>
    <col min="47" max="48" width="9.75390625" style="47" customWidth="1"/>
    <col min="49" max="49" width="9.75390625" style="48" customWidth="1"/>
    <col min="50" max="16384" width="8.875" style="48" customWidth="1"/>
  </cols>
  <sheetData>
    <row r="1" spans="1:48" s="25" customFormat="1" ht="51.75" customHeight="1">
      <c r="A1" s="69" t="s">
        <v>202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2"/>
      <c r="AN1" s="22"/>
      <c r="AO1" s="23"/>
      <c r="AP1" s="23"/>
      <c r="AQ1" s="23"/>
      <c r="AR1" s="24"/>
      <c r="AS1" s="24"/>
      <c r="AT1" s="24"/>
      <c r="AU1" s="24"/>
      <c r="AV1" s="24"/>
    </row>
    <row r="2" spans="1:48" s="25" customFormat="1" ht="37.5" customHeight="1">
      <c r="A2" s="26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  <c r="AM2" s="22"/>
      <c r="AN2" s="22"/>
      <c r="AO2" s="23"/>
      <c r="AP2" s="23"/>
      <c r="AQ2" s="23"/>
      <c r="AR2" s="24"/>
      <c r="AS2" s="24"/>
      <c r="AT2" s="24"/>
      <c r="AU2" s="24"/>
      <c r="AV2" s="24"/>
    </row>
    <row r="3" spans="1:48" s="25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/>
      <c r="AM3" s="22"/>
      <c r="AN3" s="22"/>
      <c r="AO3" s="23"/>
      <c r="AP3" s="23"/>
      <c r="AQ3" s="23"/>
      <c r="AR3" s="24"/>
      <c r="AS3" s="24"/>
      <c r="AT3" s="24"/>
      <c r="AU3" s="24"/>
      <c r="AV3" s="24"/>
    </row>
    <row r="4" spans="1:49" s="28" customFormat="1" ht="53.25" customHeight="1">
      <c r="A4" s="66" t="s">
        <v>0</v>
      </c>
      <c r="B4" s="66" t="s">
        <v>1</v>
      </c>
      <c r="C4" s="67" t="s">
        <v>125</v>
      </c>
      <c r="D4" s="66" t="s">
        <v>126</v>
      </c>
      <c r="E4" s="66"/>
      <c r="F4" s="66"/>
      <c r="G4" s="66"/>
      <c r="H4" s="66"/>
      <c r="I4" s="66"/>
      <c r="J4" s="66"/>
      <c r="K4" s="66"/>
      <c r="L4" s="66"/>
      <c r="M4" s="66"/>
      <c r="N4" s="66" t="s">
        <v>127</v>
      </c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 t="s">
        <v>128</v>
      </c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</row>
    <row r="5" spans="1:49" s="28" customFormat="1" ht="53.25" customHeight="1">
      <c r="A5" s="66"/>
      <c r="B5" s="66"/>
      <c r="C5" s="67"/>
      <c r="D5" s="67" t="s">
        <v>129</v>
      </c>
      <c r="E5" s="67" t="s">
        <v>130</v>
      </c>
      <c r="F5" s="57" t="s">
        <v>131</v>
      </c>
      <c r="G5" s="67" t="s">
        <v>132</v>
      </c>
      <c r="H5" s="68" t="s">
        <v>133</v>
      </c>
      <c r="I5" s="68" t="s">
        <v>134</v>
      </c>
      <c r="J5" s="68" t="s">
        <v>135</v>
      </c>
      <c r="K5" s="68" t="s">
        <v>136</v>
      </c>
      <c r="L5" s="67" t="s">
        <v>137</v>
      </c>
      <c r="M5" s="67" t="s">
        <v>138</v>
      </c>
      <c r="N5" s="66" t="s">
        <v>139</v>
      </c>
      <c r="O5" s="66"/>
      <c r="P5" s="66"/>
      <c r="Q5" s="66"/>
      <c r="R5" s="66"/>
      <c r="S5" s="66"/>
      <c r="T5" s="66"/>
      <c r="U5" s="66"/>
      <c r="V5" s="66" t="s">
        <v>140</v>
      </c>
      <c r="W5" s="66"/>
      <c r="X5" s="66"/>
      <c r="Y5" s="66"/>
      <c r="Z5" s="66"/>
      <c r="AA5" s="66"/>
      <c r="AB5" s="66"/>
      <c r="AC5" s="66"/>
      <c r="AD5" s="66" t="s">
        <v>141</v>
      </c>
      <c r="AE5" s="66"/>
      <c r="AF5" s="66"/>
      <c r="AG5" s="66"/>
      <c r="AH5" s="66"/>
      <c r="AI5" s="66"/>
      <c r="AJ5" s="66"/>
      <c r="AK5" s="66"/>
      <c r="AL5" s="66" t="s">
        <v>142</v>
      </c>
      <c r="AM5" s="66"/>
      <c r="AN5" s="66"/>
      <c r="AO5" s="66"/>
      <c r="AP5" s="66"/>
      <c r="AQ5" s="66"/>
      <c r="AR5" s="66" t="s">
        <v>143</v>
      </c>
      <c r="AS5" s="66"/>
      <c r="AT5" s="66"/>
      <c r="AU5" s="66"/>
      <c r="AV5" s="66"/>
      <c r="AW5" s="66"/>
    </row>
    <row r="6" spans="1:49" s="28" customFormat="1" ht="52.5" customHeight="1">
      <c r="A6" s="66"/>
      <c r="B6" s="70"/>
      <c r="C6" s="67"/>
      <c r="D6" s="67"/>
      <c r="E6" s="67"/>
      <c r="F6" s="57"/>
      <c r="G6" s="67"/>
      <c r="H6" s="68"/>
      <c r="I6" s="68"/>
      <c r="J6" s="68"/>
      <c r="K6" s="68"/>
      <c r="L6" s="67"/>
      <c r="M6" s="67"/>
      <c r="N6" s="66" t="s">
        <v>144</v>
      </c>
      <c r="O6" s="66"/>
      <c r="P6" s="66"/>
      <c r="Q6" s="66"/>
      <c r="R6" s="66" t="s">
        <v>145</v>
      </c>
      <c r="S6" s="66"/>
      <c r="T6" s="66"/>
      <c r="U6" s="66"/>
      <c r="V6" s="66" t="s">
        <v>146</v>
      </c>
      <c r="W6" s="66"/>
      <c r="X6" s="66"/>
      <c r="Y6" s="66"/>
      <c r="Z6" s="66" t="s">
        <v>147</v>
      </c>
      <c r="AA6" s="66"/>
      <c r="AB6" s="66"/>
      <c r="AC6" s="66"/>
      <c r="AD6" s="66" t="s">
        <v>148</v>
      </c>
      <c r="AE6" s="66"/>
      <c r="AF6" s="66"/>
      <c r="AG6" s="66"/>
      <c r="AH6" s="66" t="s">
        <v>149</v>
      </c>
      <c r="AI6" s="66"/>
      <c r="AJ6" s="66"/>
      <c r="AK6" s="66"/>
      <c r="AL6" s="66" t="s">
        <v>150</v>
      </c>
      <c r="AM6" s="66" t="s">
        <v>151</v>
      </c>
      <c r="AN6" s="66" t="s">
        <v>152</v>
      </c>
      <c r="AO6" s="66" t="s">
        <v>153</v>
      </c>
      <c r="AP6" s="66" t="s">
        <v>154</v>
      </c>
      <c r="AQ6" s="66" t="s">
        <v>155</v>
      </c>
      <c r="AR6" s="57" t="s">
        <v>156</v>
      </c>
      <c r="AS6" s="57" t="s">
        <v>157</v>
      </c>
      <c r="AT6" s="57" t="s">
        <v>158</v>
      </c>
      <c r="AU6" s="57" t="s">
        <v>159</v>
      </c>
      <c r="AV6" s="58" t="s">
        <v>214</v>
      </c>
      <c r="AW6" s="57" t="s">
        <v>160</v>
      </c>
    </row>
    <row r="7" spans="1:49" s="28" customFormat="1" ht="195.75" customHeight="1">
      <c r="A7" s="66"/>
      <c r="B7" s="70"/>
      <c r="C7" s="67"/>
      <c r="D7" s="67"/>
      <c r="E7" s="67"/>
      <c r="F7" s="57"/>
      <c r="G7" s="67"/>
      <c r="H7" s="68"/>
      <c r="I7" s="68"/>
      <c r="J7" s="68"/>
      <c r="K7" s="68"/>
      <c r="L7" s="67"/>
      <c r="M7" s="67"/>
      <c r="N7" s="27" t="s">
        <v>161</v>
      </c>
      <c r="O7" s="29" t="s">
        <v>162</v>
      </c>
      <c r="P7" s="29" t="s">
        <v>163</v>
      </c>
      <c r="Q7" s="29" t="s">
        <v>164</v>
      </c>
      <c r="R7" s="27" t="s">
        <v>161</v>
      </c>
      <c r="S7" s="29" t="s">
        <v>162</v>
      </c>
      <c r="T7" s="29" t="s">
        <v>163</v>
      </c>
      <c r="U7" s="29" t="s">
        <v>164</v>
      </c>
      <c r="V7" s="27" t="s">
        <v>161</v>
      </c>
      <c r="W7" s="29" t="s">
        <v>162</v>
      </c>
      <c r="X7" s="29" t="s">
        <v>163</v>
      </c>
      <c r="Y7" s="29" t="s">
        <v>164</v>
      </c>
      <c r="Z7" s="27" t="s">
        <v>161</v>
      </c>
      <c r="AA7" s="29" t="s">
        <v>162</v>
      </c>
      <c r="AB7" s="29" t="s">
        <v>163</v>
      </c>
      <c r="AC7" s="29" t="s">
        <v>164</v>
      </c>
      <c r="AD7" s="27" t="s">
        <v>161</v>
      </c>
      <c r="AE7" s="29" t="s">
        <v>162</v>
      </c>
      <c r="AF7" s="29" t="s">
        <v>163</v>
      </c>
      <c r="AG7" s="29" t="s">
        <v>164</v>
      </c>
      <c r="AH7" s="27" t="s">
        <v>161</v>
      </c>
      <c r="AI7" s="29" t="s">
        <v>162</v>
      </c>
      <c r="AJ7" s="29" t="s">
        <v>163</v>
      </c>
      <c r="AK7" s="29" t="s">
        <v>164</v>
      </c>
      <c r="AL7" s="66"/>
      <c r="AM7" s="66"/>
      <c r="AN7" s="66"/>
      <c r="AO7" s="66"/>
      <c r="AP7" s="66"/>
      <c r="AQ7" s="66"/>
      <c r="AR7" s="57"/>
      <c r="AS7" s="57"/>
      <c r="AT7" s="57"/>
      <c r="AU7" s="57"/>
      <c r="AV7" s="59"/>
      <c r="AW7" s="57"/>
    </row>
    <row r="8" spans="1:49" s="33" customFormat="1" ht="45.75">
      <c r="A8" s="27" t="s">
        <v>165</v>
      </c>
      <c r="B8" s="30" t="s">
        <v>4</v>
      </c>
      <c r="C8" s="27"/>
      <c r="D8" s="31">
        <f aca="true" t="shared" si="0" ref="D8:AW8">SUM(D9:D14)</f>
        <v>585</v>
      </c>
      <c r="E8" s="31">
        <f t="shared" si="0"/>
        <v>340</v>
      </c>
      <c r="F8" s="32">
        <f t="shared" si="0"/>
        <v>30</v>
      </c>
      <c r="G8" s="32">
        <f t="shared" si="0"/>
        <v>240</v>
      </c>
      <c r="H8" s="32">
        <f t="shared" si="0"/>
        <v>0</v>
      </c>
      <c r="I8" s="32">
        <f t="shared" si="0"/>
        <v>210</v>
      </c>
      <c r="J8" s="32">
        <f t="shared" si="0"/>
        <v>0</v>
      </c>
      <c r="K8" s="32">
        <f t="shared" si="0"/>
        <v>0</v>
      </c>
      <c r="L8" s="32">
        <f t="shared" si="0"/>
        <v>70</v>
      </c>
      <c r="M8" s="31">
        <f t="shared" si="0"/>
        <v>245</v>
      </c>
      <c r="N8" s="32">
        <f t="shared" si="0"/>
        <v>0</v>
      </c>
      <c r="O8" s="32">
        <f t="shared" si="0"/>
        <v>135</v>
      </c>
      <c r="P8" s="32">
        <f t="shared" si="0"/>
        <v>40</v>
      </c>
      <c r="Q8" s="32">
        <f t="shared" si="0"/>
        <v>105</v>
      </c>
      <c r="R8" s="32">
        <f t="shared" si="0"/>
        <v>0</v>
      </c>
      <c r="S8" s="32">
        <f t="shared" si="0"/>
        <v>60</v>
      </c>
      <c r="T8" s="32">
        <f t="shared" si="0"/>
        <v>15</v>
      </c>
      <c r="U8" s="32">
        <f t="shared" si="0"/>
        <v>55</v>
      </c>
      <c r="V8" s="32">
        <f t="shared" si="0"/>
        <v>0</v>
      </c>
      <c r="W8" s="32">
        <f t="shared" si="0"/>
        <v>30</v>
      </c>
      <c r="X8" s="32">
        <f t="shared" si="0"/>
        <v>10</v>
      </c>
      <c r="Y8" s="32">
        <f t="shared" si="0"/>
        <v>35</v>
      </c>
      <c r="Z8" s="32">
        <f t="shared" si="0"/>
        <v>0</v>
      </c>
      <c r="AA8" s="32">
        <f t="shared" si="0"/>
        <v>0</v>
      </c>
      <c r="AB8" s="32">
        <f t="shared" si="0"/>
        <v>0</v>
      </c>
      <c r="AC8" s="32">
        <f t="shared" si="0"/>
        <v>0</v>
      </c>
      <c r="AD8" s="32">
        <f t="shared" si="0"/>
        <v>30</v>
      </c>
      <c r="AE8" s="32">
        <f t="shared" si="0"/>
        <v>15</v>
      </c>
      <c r="AF8" s="32">
        <f t="shared" si="0"/>
        <v>5</v>
      </c>
      <c r="AG8" s="32">
        <f t="shared" si="0"/>
        <v>50</v>
      </c>
      <c r="AH8" s="32">
        <f t="shared" si="0"/>
        <v>0</v>
      </c>
      <c r="AI8" s="32">
        <f t="shared" si="0"/>
        <v>0</v>
      </c>
      <c r="AJ8" s="32">
        <f t="shared" si="0"/>
        <v>0</v>
      </c>
      <c r="AK8" s="32">
        <f t="shared" si="0"/>
        <v>0</v>
      </c>
      <c r="AL8" s="32">
        <f t="shared" si="0"/>
        <v>11</v>
      </c>
      <c r="AM8" s="32">
        <f t="shared" si="0"/>
        <v>5</v>
      </c>
      <c r="AN8" s="32">
        <f t="shared" si="0"/>
        <v>3</v>
      </c>
      <c r="AO8" s="32">
        <f t="shared" si="0"/>
        <v>0</v>
      </c>
      <c r="AP8" s="32">
        <f t="shared" si="0"/>
        <v>4</v>
      </c>
      <c r="AQ8" s="32">
        <f t="shared" si="0"/>
        <v>0</v>
      </c>
      <c r="AR8" s="32">
        <f t="shared" si="0"/>
        <v>14</v>
      </c>
      <c r="AS8" s="32">
        <f t="shared" si="0"/>
        <v>0</v>
      </c>
      <c r="AT8" s="32">
        <f t="shared" si="0"/>
        <v>21</v>
      </c>
      <c r="AU8" s="32">
        <f t="shared" si="0"/>
        <v>23</v>
      </c>
      <c r="AV8" s="32">
        <f t="shared" si="0"/>
        <v>2</v>
      </c>
      <c r="AW8" s="32">
        <f t="shared" si="0"/>
        <v>15</v>
      </c>
    </row>
    <row r="9" spans="1:52" s="28" customFormat="1" ht="35.25">
      <c r="A9" s="34" t="s">
        <v>97</v>
      </c>
      <c r="B9" s="35" t="s">
        <v>91</v>
      </c>
      <c r="C9" s="36" t="s">
        <v>179</v>
      </c>
      <c r="D9" s="37">
        <f aca="true" t="shared" si="1" ref="D9:D14">SUM(E9,M9)</f>
        <v>325</v>
      </c>
      <c r="E9" s="37">
        <f aca="true" t="shared" si="2" ref="E9:E14">SUM(F9:G9,L9)</f>
        <v>165</v>
      </c>
      <c r="F9" s="38">
        <f aca="true" t="shared" si="3" ref="F9:G14">SUM(N9,R9,V9,Z9,AD9,AH9)</f>
        <v>0</v>
      </c>
      <c r="G9" s="38">
        <f t="shared" si="3"/>
        <v>120</v>
      </c>
      <c r="H9" s="39"/>
      <c r="I9" s="39">
        <v>120</v>
      </c>
      <c r="J9" s="39"/>
      <c r="K9" s="39"/>
      <c r="L9" s="38">
        <f aca="true" t="shared" si="4" ref="L9:M14">SUM(P9,T9,X9,AB9,AF9,AJ9)</f>
        <v>45</v>
      </c>
      <c r="M9" s="37">
        <f t="shared" si="4"/>
        <v>160</v>
      </c>
      <c r="N9" s="40"/>
      <c r="O9" s="40">
        <v>60</v>
      </c>
      <c r="P9" s="40">
        <v>20</v>
      </c>
      <c r="Q9" s="40">
        <v>70</v>
      </c>
      <c r="R9" s="40"/>
      <c r="S9" s="40">
        <v>30</v>
      </c>
      <c r="T9" s="40">
        <v>15</v>
      </c>
      <c r="U9" s="40">
        <v>55</v>
      </c>
      <c r="V9" s="40"/>
      <c r="W9" s="40">
        <v>30</v>
      </c>
      <c r="X9" s="40">
        <v>10</v>
      </c>
      <c r="Y9" s="40">
        <v>35</v>
      </c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>
        <v>6</v>
      </c>
      <c r="AM9" s="40">
        <v>4</v>
      </c>
      <c r="AN9" s="40">
        <v>3</v>
      </c>
      <c r="AO9" s="40"/>
      <c r="AP9" s="40"/>
      <c r="AQ9" s="40"/>
      <c r="AR9" s="40">
        <v>7</v>
      </c>
      <c r="AS9" s="40"/>
      <c r="AT9" s="40">
        <v>13</v>
      </c>
      <c r="AU9" s="40">
        <v>13</v>
      </c>
      <c r="AV9" s="40"/>
      <c r="AW9" s="40">
        <v>13</v>
      </c>
      <c r="AY9" s="41"/>
      <c r="AZ9" s="41"/>
    </row>
    <row r="10" spans="1:52" s="28" customFormat="1" ht="35.25">
      <c r="A10" s="34" t="s">
        <v>98</v>
      </c>
      <c r="B10" s="35" t="s">
        <v>92</v>
      </c>
      <c r="C10" s="36" t="s">
        <v>167</v>
      </c>
      <c r="D10" s="37">
        <f t="shared" si="1"/>
        <v>60</v>
      </c>
      <c r="E10" s="37">
        <f t="shared" si="2"/>
        <v>60</v>
      </c>
      <c r="F10" s="38">
        <f t="shared" si="3"/>
        <v>0</v>
      </c>
      <c r="G10" s="38">
        <f t="shared" si="3"/>
        <v>60</v>
      </c>
      <c r="H10" s="39"/>
      <c r="I10" s="39">
        <v>30</v>
      </c>
      <c r="J10" s="39"/>
      <c r="K10" s="39"/>
      <c r="L10" s="38">
        <f t="shared" si="4"/>
        <v>0</v>
      </c>
      <c r="M10" s="37">
        <f t="shared" si="4"/>
        <v>0</v>
      </c>
      <c r="N10" s="40"/>
      <c r="O10" s="40">
        <v>30</v>
      </c>
      <c r="P10" s="40"/>
      <c r="Q10" s="40"/>
      <c r="R10" s="40"/>
      <c r="S10" s="40">
        <v>30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>
        <v>1</v>
      </c>
      <c r="AM10" s="40">
        <v>1</v>
      </c>
      <c r="AN10" s="40"/>
      <c r="AO10" s="40"/>
      <c r="AP10" s="40"/>
      <c r="AQ10" s="40"/>
      <c r="AR10" s="40">
        <v>2</v>
      </c>
      <c r="AS10" s="40"/>
      <c r="AT10" s="40">
        <v>2</v>
      </c>
      <c r="AU10" s="40">
        <v>2</v>
      </c>
      <c r="AV10" s="40"/>
      <c r="AW10" s="40">
        <v>2</v>
      </c>
      <c r="AY10" s="41"/>
      <c r="AZ10" s="41"/>
    </row>
    <row r="11" spans="1:52" s="28" customFormat="1" ht="35.25">
      <c r="A11" s="34" t="s">
        <v>99</v>
      </c>
      <c r="B11" s="35" t="s">
        <v>93</v>
      </c>
      <c r="C11" s="36" t="s">
        <v>167</v>
      </c>
      <c r="D11" s="37">
        <f t="shared" si="1"/>
        <v>50</v>
      </c>
      <c r="E11" s="37">
        <f t="shared" si="2"/>
        <v>25</v>
      </c>
      <c r="F11" s="38">
        <f t="shared" si="3"/>
        <v>0</v>
      </c>
      <c r="G11" s="38">
        <f t="shared" si="3"/>
        <v>15</v>
      </c>
      <c r="H11" s="39"/>
      <c r="I11" s="39">
        <v>15</v>
      </c>
      <c r="J11" s="39"/>
      <c r="K11" s="39"/>
      <c r="L11" s="38">
        <f t="shared" si="4"/>
        <v>10</v>
      </c>
      <c r="M11" s="37">
        <f t="shared" si="4"/>
        <v>25</v>
      </c>
      <c r="N11" s="40"/>
      <c r="O11" s="40">
        <v>15</v>
      </c>
      <c r="P11" s="40">
        <v>10</v>
      </c>
      <c r="Q11" s="40">
        <v>25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>
        <v>2</v>
      </c>
      <c r="AM11" s="40"/>
      <c r="AN11" s="40"/>
      <c r="AO11" s="40"/>
      <c r="AP11" s="40"/>
      <c r="AQ11" s="40"/>
      <c r="AR11" s="40">
        <v>1</v>
      </c>
      <c r="AS11" s="40"/>
      <c r="AT11" s="40">
        <v>2</v>
      </c>
      <c r="AU11" s="40">
        <v>2</v>
      </c>
      <c r="AV11" s="40"/>
      <c r="AW11" s="40"/>
      <c r="AY11" s="41"/>
      <c r="AZ11" s="41"/>
    </row>
    <row r="12" spans="1:52" s="28" customFormat="1" ht="35.25">
      <c r="A12" s="34" t="s">
        <v>100</v>
      </c>
      <c r="B12" s="35" t="s">
        <v>94</v>
      </c>
      <c r="C12" s="36" t="s">
        <v>168</v>
      </c>
      <c r="D12" s="37">
        <f t="shared" si="1"/>
        <v>50</v>
      </c>
      <c r="E12" s="37">
        <f t="shared" si="2"/>
        <v>15</v>
      </c>
      <c r="F12" s="38">
        <f t="shared" si="3"/>
        <v>0</v>
      </c>
      <c r="G12" s="38">
        <f t="shared" si="3"/>
        <v>15</v>
      </c>
      <c r="H12" s="39"/>
      <c r="I12" s="39">
        <v>15</v>
      </c>
      <c r="J12" s="39"/>
      <c r="K12" s="39"/>
      <c r="L12" s="38">
        <f t="shared" si="4"/>
        <v>0</v>
      </c>
      <c r="M12" s="37">
        <f t="shared" si="4"/>
        <v>35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>
        <v>15</v>
      </c>
      <c r="AF12" s="40"/>
      <c r="AG12" s="40">
        <v>35</v>
      </c>
      <c r="AH12" s="40"/>
      <c r="AI12" s="40"/>
      <c r="AJ12" s="40"/>
      <c r="AK12" s="40"/>
      <c r="AL12" s="40"/>
      <c r="AM12" s="40"/>
      <c r="AN12" s="40"/>
      <c r="AO12" s="40"/>
      <c r="AP12" s="40">
        <v>2</v>
      </c>
      <c r="AQ12" s="40"/>
      <c r="AR12" s="40">
        <v>1</v>
      </c>
      <c r="AS12" s="40"/>
      <c r="AT12" s="40">
        <v>2</v>
      </c>
      <c r="AU12" s="40">
        <v>2</v>
      </c>
      <c r="AV12" s="40"/>
      <c r="AW12" s="40"/>
      <c r="AY12" s="41"/>
      <c r="AZ12" s="41"/>
    </row>
    <row r="13" spans="1:52" s="28" customFormat="1" ht="35.25">
      <c r="A13" s="34" t="s">
        <v>101</v>
      </c>
      <c r="B13" s="35" t="s">
        <v>95</v>
      </c>
      <c r="C13" s="36" t="s">
        <v>168</v>
      </c>
      <c r="D13" s="37">
        <f t="shared" si="1"/>
        <v>50</v>
      </c>
      <c r="E13" s="37">
        <f t="shared" si="2"/>
        <v>35</v>
      </c>
      <c r="F13" s="38">
        <f t="shared" si="3"/>
        <v>30</v>
      </c>
      <c r="G13" s="38">
        <f t="shared" si="3"/>
        <v>0</v>
      </c>
      <c r="H13" s="39"/>
      <c r="I13" s="39"/>
      <c r="J13" s="39"/>
      <c r="K13" s="39"/>
      <c r="L13" s="38">
        <f t="shared" si="4"/>
        <v>5</v>
      </c>
      <c r="M13" s="37">
        <f t="shared" si="4"/>
        <v>15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>
        <v>30</v>
      </c>
      <c r="AE13" s="40"/>
      <c r="AF13" s="40">
        <v>5</v>
      </c>
      <c r="AG13" s="40">
        <v>15</v>
      </c>
      <c r="AH13" s="40"/>
      <c r="AI13" s="40"/>
      <c r="AJ13" s="40"/>
      <c r="AK13" s="40"/>
      <c r="AL13" s="40"/>
      <c r="AM13" s="40"/>
      <c r="AN13" s="40"/>
      <c r="AO13" s="40"/>
      <c r="AP13" s="40">
        <v>2</v>
      </c>
      <c r="AQ13" s="40"/>
      <c r="AR13" s="40">
        <v>1</v>
      </c>
      <c r="AS13" s="40"/>
      <c r="AT13" s="40"/>
      <c r="AU13" s="40">
        <v>2</v>
      </c>
      <c r="AV13" s="40">
        <v>2</v>
      </c>
      <c r="AW13" s="40"/>
      <c r="AY13" s="41"/>
      <c r="AZ13" s="41"/>
    </row>
    <row r="14" spans="1:52" s="28" customFormat="1" ht="35.25">
      <c r="A14" s="34" t="s">
        <v>102</v>
      </c>
      <c r="B14" s="35" t="s">
        <v>96</v>
      </c>
      <c r="C14" s="36" t="s">
        <v>167</v>
      </c>
      <c r="D14" s="37">
        <f t="shared" si="1"/>
        <v>50</v>
      </c>
      <c r="E14" s="37">
        <f t="shared" si="2"/>
        <v>40</v>
      </c>
      <c r="F14" s="38">
        <f t="shared" si="3"/>
        <v>0</v>
      </c>
      <c r="G14" s="38">
        <f t="shared" si="3"/>
        <v>30</v>
      </c>
      <c r="H14" s="39"/>
      <c r="I14" s="39">
        <v>30</v>
      </c>
      <c r="J14" s="39"/>
      <c r="K14" s="39"/>
      <c r="L14" s="38">
        <f t="shared" si="4"/>
        <v>10</v>
      </c>
      <c r="M14" s="37">
        <f t="shared" si="4"/>
        <v>10</v>
      </c>
      <c r="N14" s="40"/>
      <c r="O14" s="40">
        <v>30</v>
      </c>
      <c r="P14" s="40">
        <v>10</v>
      </c>
      <c r="Q14" s="40">
        <v>10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>
        <v>2</v>
      </c>
      <c r="AM14" s="40"/>
      <c r="AN14" s="40"/>
      <c r="AO14" s="40"/>
      <c r="AP14" s="40"/>
      <c r="AQ14" s="40"/>
      <c r="AR14" s="40">
        <v>2</v>
      </c>
      <c r="AS14" s="40"/>
      <c r="AT14" s="40">
        <v>2</v>
      </c>
      <c r="AU14" s="40">
        <v>2</v>
      </c>
      <c r="AV14" s="40"/>
      <c r="AW14" s="40"/>
      <c r="AY14" s="41"/>
      <c r="AZ14" s="41"/>
    </row>
    <row r="15" spans="1:52" s="33" customFormat="1" ht="45.75">
      <c r="A15" s="27" t="s">
        <v>2</v>
      </c>
      <c r="B15" s="30" t="s">
        <v>5</v>
      </c>
      <c r="C15" s="27"/>
      <c r="D15" s="31">
        <f aca="true" t="shared" si="5" ref="D15:AW15">SUM(D16:D17)</f>
        <v>1350</v>
      </c>
      <c r="E15" s="31">
        <f t="shared" si="5"/>
        <v>880</v>
      </c>
      <c r="F15" s="32">
        <f t="shared" si="5"/>
        <v>0</v>
      </c>
      <c r="G15" s="32">
        <f t="shared" si="5"/>
        <v>765</v>
      </c>
      <c r="H15" s="32">
        <f t="shared" si="5"/>
        <v>0</v>
      </c>
      <c r="I15" s="32">
        <f t="shared" si="5"/>
        <v>750</v>
      </c>
      <c r="J15" s="32">
        <f t="shared" si="5"/>
        <v>0</v>
      </c>
      <c r="K15" s="32">
        <f t="shared" si="5"/>
        <v>15</v>
      </c>
      <c r="L15" s="32">
        <f t="shared" si="5"/>
        <v>115</v>
      </c>
      <c r="M15" s="31">
        <f t="shared" si="5"/>
        <v>470</v>
      </c>
      <c r="N15" s="32">
        <f t="shared" si="5"/>
        <v>0</v>
      </c>
      <c r="O15" s="32">
        <f t="shared" si="5"/>
        <v>165</v>
      </c>
      <c r="P15" s="32">
        <f t="shared" si="5"/>
        <v>20</v>
      </c>
      <c r="Q15" s="32">
        <f t="shared" si="5"/>
        <v>65</v>
      </c>
      <c r="R15" s="32">
        <f t="shared" si="5"/>
        <v>0</v>
      </c>
      <c r="S15" s="32">
        <f t="shared" si="5"/>
        <v>150</v>
      </c>
      <c r="T15" s="32">
        <f t="shared" si="5"/>
        <v>20</v>
      </c>
      <c r="U15" s="32">
        <f t="shared" si="5"/>
        <v>80</v>
      </c>
      <c r="V15" s="32">
        <f t="shared" si="5"/>
        <v>0</v>
      </c>
      <c r="W15" s="32">
        <f t="shared" si="5"/>
        <v>135</v>
      </c>
      <c r="X15" s="32">
        <f t="shared" si="5"/>
        <v>20</v>
      </c>
      <c r="Y15" s="32">
        <f t="shared" si="5"/>
        <v>70</v>
      </c>
      <c r="Z15" s="32">
        <f t="shared" si="5"/>
        <v>0</v>
      </c>
      <c r="AA15" s="32">
        <f t="shared" si="5"/>
        <v>135</v>
      </c>
      <c r="AB15" s="32">
        <f t="shared" si="5"/>
        <v>20</v>
      </c>
      <c r="AC15" s="32">
        <f t="shared" si="5"/>
        <v>95</v>
      </c>
      <c r="AD15" s="32">
        <f t="shared" si="5"/>
        <v>0</v>
      </c>
      <c r="AE15" s="32">
        <f t="shared" si="5"/>
        <v>90</v>
      </c>
      <c r="AF15" s="32">
        <f t="shared" si="5"/>
        <v>20</v>
      </c>
      <c r="AG15" s="32">
        <f t="shared" si="5"/>
        <v>65</v>
      </c>
      <c r="AH15" s="32">
        <f t="shared" si="5"/>
        <v>0</v>
      </c>
      <c r="AI15" s="32">
        <f t="shared" si="5"/>
        <v>90</v>
      </c>
      <c r="AJ15" s="32">
        <f t="shared" si="5"/>
        <v>15</v>
      </c>
      <c r="AK15" s="32">
        <f t="shared" si="5"/>
        <v>95</v>
      </c>
      <c r="AL15" s="32">
        <f t="shared" si="5"/>
        <v>10</v>
      </c>
      <c r="AM15" s="32">
        <f t="shared" si="5"/>
        <v>10</v>
      </c>
      <c r="AN15" s="32">
        <f t="shared" si="5"/>
        <v>9</v>
      </c>
      <c r="AO15" s="32">
        <f t="shared" si="5"/>
        <v>10</v>
      </c>
      <c r="AP15" s="32">
        <f t="shared" si="5"/>
        <v>7</v>
      </c>
      <c r="AQ15" s="32">
        <f t="shared" si="5"/>
        <v>8</v>
      </c>
      <c r="AR15" s="32">
        <f t="shared" si="5"/>
        <v>36</v>
      </c>
      <c r="AS15" s="32">
        <f t="shared" si="5"/>
        <v>54</v>
      </c>
      <c r="AT15" s="32">
        <f t="shared" si="5"/>
        <v>54</v>
      </c>
      <c r="AU15" s="32">
        <f t="shared" si="5"/>
        <v>0</v>
      </c>
      <c r="AV15" s="32">
        <f t="shared" si="5"/>
        <v>0</v>
      </c>
      <c r="AW15" s="32">
        <f t="shared" si="5"/>
        <v>0</v>
      </c>
      <c r="AY15" s="41"/>
      <c r="AZ15" s="41"/>
    </row>
    <row r="16" spans="1:52" s="28" customFormat="1" ht="35.25">
      <c r="A16" s="34" t="s">
        <v>97</v>
      </c>
      <c r="B16" s="35" t="s">
        <v>187</v>
      </c>
      <c r="C16" s="36" t="s">
        <v>169</v>
      </c>
      <c r="D16" s="37">
        <f>SUM(E16,M16)</f>
        <v>1300</v>
      </c>
      <c r="E16" s="37">
        <f>SUM(F16:G16,L16)</f>
        <v>865</v>
      </c>
      <c r="F16" s="38">
        <f>SUM(N16,R16,V16,Z16,AD16,AH16)</f>
        <v>0</v>
      </c>
      <c r="G16" s="38">
        <f>SUM(O16,S16,W16,AA16,AE16,AI16)</f>
        <v>750</v>
      </c>
      <c r="H16" s="39"/>
      <c r="I16" s="39">
        <v>750</v>
      </c>
      <c r="J16" s="39"/>
      <c r="K16" s="39"/>
      <c r="L16" s="38">
        <f>SUM(P16,T16,X16,AB16,AF16,AJ16)</f>
        <v>115</v>
      </c>
      <c r="M16" s="37">
        <f>SUM(Q16,U16,Y16,AC16,AG16,AK16)</f>
        <v>435</v>
      </c>
      <c r="N16" s="40"/>
      <c r="O16" s="40">
        <v>165</v>
      </c>
      <c r="P16" s="40">
        <v>20</v>
      </c>
      <c r="Q16" s="40">
        <v>65</v>
      </c>
      <c r="R16" s="40"/>
      <c r="S16" s="40">
        <v>150</v>
      </c>
      <c r="T16" s="40">
        <v>20</v>
      </c>
      <c r="U16" s="40">
        <v>80</v>
      </c>
      <c r="V16" s="40"/>
      <c r="W16" s="40">
        <v>135</v>
      </c>
      <c r="X16" s="40">
        <v>20</v>
      </c>
      <c r="Y16" s="40">
        <v>70</v>
      </c>
      <c r="Z16" s="40"/>
      <c r="AA16" s="40">
        <v>120</v>
      </c>
      <c r="AB16" s="40">
        <v>20</v>
      </c>
      <c r="AC16" s="40">
        <v>60</v>
      </c>
      <c r="AD16" s="40"/>
      <c r="AE16" s="40">
        <v>90</v>
      </c>
      <c r="AF16" s="40">
        <v>20</v>
      </c>
      <c r="AG16" s="40">
        <v>65</v>
      </c>
      <c r="AH16" s="40"/>
      <c r="AI16" s="40">
        <v>90</v>
      </c>
      <c r="AJ16" s="40">
        <v>15</v>
      </c>
      <c r="AK16" s="40">
        <v>95</v>
      </c>
      <c r="AL16" s="40">
        <v>10</v>
      </c>
      <c r="AM16" s="40">
        <v>10</v>
      </c>
      <c r="AN16" s="40">
        <v>9</v>
      </c>
      <c r="AO16" s="40">
        <v>8</v>
      </c>
      <c r="AP16" s="40">
        <v>7</v>
      </c>
      <c r="AQ16" s="40">
        <v>8</v>
      </c>
      <c r="AR16" s="40">
        <v>35</v>
      </c>
      <c r="AS16" s="40">
        <v>52</v>
      </c>
      <c r="AT16" s="40">
        <v>52</v>
      </c>
      <c r="AU16" s="40"/>
      <c r="AV16" s="40"/>
      <c r="AW16" s="40"/>
      <c r="AY16" s="41"/>
      <c r="AZ16" s="41"/>
    </row>
    <row r="17" spans="1:52" s="28" customFormat="1" ht="35.25">
      <c r="A17" s="34" t="s">
        <v>98</v>
      </c>
      <c r="B17" s="35" t="s">
        <v>103</v>
      </c>
      <c r="C17" s="36" t="s">
        <v>170</v>
      </c>
      <c r="D17" s="37">
        <f>SUM(E17,M17)</f>
        <v>50</v>
      </c>
      <c r="E17" s="37">
        <f>SUM(F17:G17,L17)</f>
        <v>15</v>
      </c>
      <c r="F17" s="38">
        <f>SUM(N17,R17,V17,Z17,AD17,AH17)</f>
        <v>0</v>
      </c>
      <c r="G17" s="38">
        <f>SUM(O17,S17,W17,AA17,AE17,AI17)</f>
        <v>15</v>
      </c>
      <c r="H17" s="39"/>
      <c r="I17" s="39"/>
      <c r="J17" s="39"/>
      <c r="K17" s="39">
        <v>15</v>
      </c>
      <c r="L17" s="38">
        <f>SUM(P17,T17,X17,AB17,AF17,AJ17)</f>
        <v>0</v>
      </c>
      <c r="M17" s="37">
        <f>SUM(Q17,U17,Y17,AC17,AG17,AK17)</f>
        <v>35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>
        <v>15</v>
      </c>
      <c r="AB17" s="40"/>
      <c r="AC17" s="40">
        <v>35</v>
      </c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>
        <v>2</v>
      </c>
      <c r="AP17" s="40"/>
      <c r="AQ17" s="40"/>
      <c r="AR17" s="40">
        <v>1</v>
      </c>
      <c r="AS17" s="40">
        <v>2</v>
      </c>
      <c r="AT17" s="40">
        <v>2</v>
      </c>
      <c r="AU17" s="40"/>
      <c r="AV17" s="40"/>
      <c r="AW17" s="40"/>
      <c r="AY17" s="41"/>
      <c r="AZ17" s="41"/>
    </row>
    <row r="18" spans="1:52" s="42" customFormat="1" ht="45.75">
      <c r="A18" s="27" t="s">
        <v>3</v>
      </c>
      <c r="B18" s="30" t="s">
        <v>6</v>
      </c>
      <c r="C18" s="27"/>
      <c r="D18" s="31">
        <f aca="true" t="shared" si="6" ref="D18:AW18">SUM(D19:D29)</f>
        <v>1850</v>
      </c>
      <c r="E18" s="31">
        <f t="shared" si="6"/>
        <v>700</v>
      </c>
      <c r="F18" s="32">
        <f t="shared" si="6"/>
        <v>195</v>
      </c>
      <c r="G18" s="32">
        <f t="shared" si="6"/>
        <v>300</v>
      </c>
      <c r="H18" s="32">
        <f t="shared" si="6"/>
        <v>240</v>
      </c>
      <c r="I18" s="32">
        <f t="shared" si="6"/>
        <v>0</v>
      </c>
      <c r="J18" s="32">
        <f t="shared" si="6"/>
        <v>60</v>
      </c>
      <c r="K18" s="32">
        <f t="shared" si="6"/>
        <v>0</v>
      </c>
      <c r="L18" s="32">
        <f t="shared" si="6"/>
        <v>205</v>
      </c>
      <c r="M18" s="31">
        <f t="shared" si="6"/>
        <v>1150</v>
      </c>
      <c r="N18" s="32">
        <f t="shared" si="6"/>
        <v>30</v>
      </c>
      <c r="O18" s="32">
        <f t="shared" si="6"/>
        <v>45</v>
      </c>
      <c r="P18" s="32">
        <f t="shared" si="6"/>
        <v>25</v>
      </c>
      <c r="Q18" s="32">
        <f t="shared" si="6"/>
        <v>125</v>
      </c>
      <c r="R18" s="32">
        <f t="shared" si="6"/>
        <v>60</v>
      </c>
      <c r="S18" s="32">
        <f t="shared" si="6"/>
        <v>45</v>
      </c>
      <c r="T18" s="32">
        <f t="shared" si="6"/>
        <v>30</v>
      </c>
      <c r="U18" s="32">
        <f t="shared" si="6"/>
        <v>115</v>
      </c>
      <c r="V18" s="32">
        <f t="shared" si="6"/>
        <v>30</v>
      </c>
      <c r="W18" s="32">
        <f t="shared" si="6"/>
        <v>45</v>
      </c>
      <c r="X18" s="32">
        <f t="shared" si="6"/>
        <v>25</v>
      </c>
      <c r="Y18" s="32">
        <f t="shared" si="6"/>
        <v>190</v>
      </c>
      <c r="Z18" s="32">
        <f t="shared" si="6"/>
        <v>15</v>
      </c>
      <c r="AA18" s="32">
        <f t="shared" si="6"/>
        <v>90</v>
      </c>
      <c r="AB18" s="32">
        <f t="shared" si="6"/>
        <v>40</v>
      </c>
      <c r="AC18" s="32">
        <f t="shared" si="6"/>
        <v>220</v>
      </c>
      <c r="AD18" s="32">
        <f t="shared" si="6"/>
        <v>30</v>
      </c>
      <c r="AE18" s="32">
        <f t="shared" si="6"/>
        <v>45</v>
      </c>
      <c r="AF18" s="32">
        <f t="shared" si="6"/>
        <v>40</v>
      </c>
      <c r="AG18" s="32">
        <f t="shared" si="6"/>
        <v>170</v>
      </c>
      <c r="AH18" s="32">
        <f t="shared" si="6"/>
        <v>30</v>
      </c>
      <c r="AI18" s="32">
        <f t="shared" si="6"/>
        <v>30</v>
      </c>
      <c r="AJ18" s="32">
        <f t="shared" si="6"/>
        <v>45</v>
      </c>
      <c r="AK18" s="32">
        <f t="shared" si="6"/>
        <v>330</v>
      </c>
      <c r="AL18" s="32">
        <f t="shared" si="6"/>
        <v>9</v>
      </c>
      <c r="AM18" s="32">
        <f t="shared" si="6"/>
        <v>10</v>
      </c>
      <c r="AN18" s="32">
        <f t="shared" si="6"/>
        <v>11</v>
      </c>
      <c r="AO18" s="32">
        <f t="shared" si="6"/>
        <v>14</v>
      </c>
      <c r="AP18" s="32">
        <f t="shared" si="6"/>
        <v>11</v>
      </c>
      <c r="AQ18" s="32">
        <f t="shared" si="6"/>
        <v>17</v>
      </c>
      <c r="AR18" s="32">
        <f t="shared" si="6"/>
        <v>28</v>
      </c>
      <c r="AS18" s="32">
        <f t="shared" si="6"/>
        <v>0</v>
      </c>
      <c r="AT18" s="32">
        <f t="shared" si="6"/>
        <v>38</v>
      </c>
      <c r="AU18" s="32">
        <f t="shared" si="6"/>
        <v>0</v>
      </c>
      <c r="AV18" s="32">
        <f t="shared" si="6"/>
        <v>19</v>
      </c>
      <c r="AW18" s="32">
        <f t="shared" si="6"/>
        <v>26</v>
      </c>
      <c r="AY18" s="41"/>
      <c r="AZ18" s="41"/>
    </row>
    <row r="19" spans="1:52" s="28" customFormat="1" ht="35.25">
      <c r="A19" s="34" t="s">
        <v>97</v>
      </c>
      <c r="B19" s="35" t="s">
        <v>104</v>
      </c>
      <c r="C19" s="36" t="s">
        <v>171</v>
      </c>
      <c r="D19" s="37">
        <f aca="true" t="shared" si="7" ref="D19:D29">SUM(E19,M19)</f>
        <v>150</v>
      </c>
      <c r="E19" s="37">
        <f aca="true" t="shared" si="8" ref="E19:E29">SUM(F19:G19,L19)</f>
        <v>80</v>
      </c>
      <c r="F19" s="38">
        <f aca="true" t="shared" si="9" ref="F19:G29">SUM(N19,R19,V19,Z19,AD19,AH19)</f>
        <v>30</v>
      </c>
      <c r="G19" s="38">
        <f t="shared" si="9"/>
        <v>30</v>
      </c>
      <c r="H19" s="39">
        <v>30</v>
      </c>
      <c r="I19" s="39"/>
      <c r="J19" s="39"/>
      <c r="K19" s="39"/>
      <c r="L19" s="38">
        <f aca="true" t="shared" si="10" ref="L19:M29">SUM(P19,T19,X19,AB19,AF19,AJ19)</f>
        <v>20</v>
      </c>
      <c r="M19" s="37">
        <f t="shared" si="10"/>
        <v>70</v>
      </c>
      <c r="N19" s="40">
        <v>15</v>
      </c>
      <c r="O19" s="40">
        <v>15</v>
      </c>
      <c r="P19" s="40">
        <v>10</v>
      </c>
      <c r="Q19" s="40">
        <v>35</v>
      </c>
      <c r="R19" s="40">
        <v>15</v>
      </c>
      <c r="S19" s="40">
        <v>15</v>
      </c>
      <c r="T19" s="40">
        <v>10</v>
      </c>
      <c r="U19" s="40">
        <v>35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>
        <v>3</v>
      </c>
      <c r="AM19" s="40">
        <v>3</v>
      </c>
      <c r="AN19" s="40"/>
      <c r="AO19" s="40"/>
      <c r="AP19" s="40"/>
      <c r="AQ19" s="40"/>
      <c r="AR19" s="40">
        <v>3</v>
      </c>
      <c r="AS19" s="40"/>
      <c r="AT19" s="40">
        <v>1</v>
      </c>
      <c r="AU19" s="40"/>
      <c r="AV19" s="40">
        <v>6</v>
      </c>
      <c r="AW19" s="40"/>
      <c r="AY19" s="41"/>
      <c r="AZ19" s="41"/>
    </row>
    <row r="20" spans="1:52" s="28" customFormat="1" ht="35.25">
      <c r="A20" s="34" t="s">
        <v>98</v>
      </c>
      <c r="B20" s="35" t="s">
        <v>105</v>
      </c>
      <c r="C20" s="36" t="s">
        <v>171</v>
      </c>
      <c r="D20" s="37">
        <f t="shared" si="7"/>
        <v>175</v>
      </c>
      <c r="E20" s="37">
        <f t="shared" si="8"/>
        <v>80</v>
      </c>
      <c r="F20" s="38">
        <f t="shared" si="9"/>
        <v>15</v>
      </c>
      <c r="G20" s="38">
        <f t="shared" si="9"/>
        <v>45</v>
      </c>
      <c r="H20" s="39">
        <v>45</v>
      </c>
      <c r="I20" s="39"/>
      <c r="J20" s="39"/>
      <c r="K20" s="39"/>
      <c r="L20" s="38">
        <f t="shared" si="10"/>
        <v>20</v>
      </c>
      <c r="M20" s="37">
        <f t="shared" si="10"/>
        <v>95</v>
      </c>
      <c r="N20" s="40"/>
      <c r="O20" s="40">
        <v>30</v>
      </c>
      <c r="P20" s="40">
        <v>10</v>
      </c>
      <c r="Q20" s="40">
        <v>60</v>
      </c>
      <c r="R20" s="40">
        <v>15</v>
      </c>
      <c r="S20" s="40">
        <v>15</v>
      </c>
      <c r="T20" s="40">
        <v>10</v>
      </c>
      <c r="U20" s="40">
        <v>35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>
        <v>4</v>
      </c>
      <c r="AM20" s="40">
        <v>3</v>
      </c>
      <c r="AN20" s="40"/>
      <c r="AO20" s="40"/>
      <c r="AP20" s="40"/>
      <c r="AQ20" s="40"/>
      <c r="AR20" s="40">
        <v>3</v>
      </c>
      <c r="AS20" s="40"/>
      <c r="AT20" s="40">
        <v>2</v>
      </c>
      <c r="AU20" s="40"/>
      <c r="AV20" s="40"/>
      <c r="AW20" s="40"/>
      <c r="AY20" s="41"/>
      <c r="AZ20" s="41"/>
    </row>
    <row r="21" spans="1:52" s="28" customFormat="1" ht="35.25">
      <c r="A21" s="34" t="s">
        <v>99</v>
      </c>
      <c r="B21" s="35" t="s">
        <v>106</v>
      </c>
      <c r="C21" s="36" t="s">
        <v>172</v>
      </c>
      <c r="D21" s="37">
        <f t="shared" si="7"/>
        <v>200</v>
      </c>
      <c r="E21" s="37">
        <f t="shared" si="8"/>
        <v>105</v>
      </c>
      <c r="F21" s="38">
        <f t="shared" si="9"/>
        <v>15</v>
      </c>
      <c r="G21" s="38">
        <f t="shared" si="9"/>
        <v>60</v>
      </c>
      <c r="H21" s="39">
        <v>60</v>
      </c>
      <c r="I21" s="39"/>
      <c r="J21" s="39"/>
      <c r="K21" s="39"/>
      <c r="L21" s="38">
        <f t="shared" si="10"/>
        <v>30</v>
      </c>
      <c r="M21" s="37">
        <f t="shared" si="10"/>
        <v>95</v>
      </c>
      <c r="N21" s="40"/>
      <c r="O21" s="40"/>
      <c r="P21" s="40"/>
      <c r="Q21" s="40"/>
      <c r="R21" s="40"/>
      <c r="S21" s="40"/>
      <c r="T21" s="40"/>
      <c r="U21" s="40"/>
      <c r="V21" s="40">
        <v>15</v>
      </c>
      <c r="W21" s="40">
        <v>30</v>
      </c>
      <c r="X21" s="40">
        <v>15</v>
      </c>
      <c r="Y21" s="40">
        <v>65</v>
      </c>
      <c r="Z21" s="40"/>
      <c r="AA21" s="40">
        <v>30</v>
      </c>
      <c r="AB21" s="40">
        <v>15</v>
      </c>
      <c r="AC21" s="40">
        <v>30</v>
      </c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>
        <v>5</v>
      </c>
      <c r="AO21" s="40">
        <v>3</v>
      </c>
      <c r="AP21" s="40"/>
      <c r="AQ21" s="40"/>
      <c r="AR21" s="40">
        <v>4</v>
      </c>
      <c r="AS21" s="40"/>
      <c r="AT21" s="40">
        <v>2</v>
      </c>
      <c r="AU21" s="40"/>
      <c r="AV21" s="40"/>
      <c r="AW21" s="40"/>
      <c r="AY21" s="41"/>
      <c r="AZ21" s="41"/>
    </row>
    <row r="22" spans="1:52" s="28" customFormat="1" ht="35.25">
      <c r="A22" s="34" t="s">
        <v>100</v>
      </c>
      <c r="B22" s="35" t="s">
        <v>107</v>
      </c>
      <c r="C22" s="36" t="s">
        <v>173</v>
      </c>
      <c r="D22" s="37">
        <f t="shared" si="7"/>
        <v>75</v>
      </c>
      <c r="E22" s="37">
        <f t="shared" si="8"/>
        <v>45</v>
      </c>
      <c r="F22" s="38">
        <f t="shared" si="9"/>
        <v>30</v>
      </c>
      <c r="G22" s="38">
        <f t="shared" si="9"/>
        <v>0</v>
      </c>
      <c r="H22" s="39"/>
      <c r="I22" s="39"/>
      <c r="J22" s="39"/>
      <c r="K22" s="39"/>
      <c r="L22" s="38">
        <f t="shared" si="10"/>
        <v>15</v>
      </c>
      <c r="M22" s="37">
        <f t="shared" si="10"/>
        <v>30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>
        <v>30</v>
      </c>
      <c r="AE22" s="40"/>
      <c r="AF22" s="40">
        <v>15</v>
      </c>
      <c r="AG22" s="40">
        <v>30</v>
      </c>
      <c r="AH22" s="40"/>
      <c r="AI22" s="40"/>
      <c r="AJ22" s="40"/>
      <c r="AK22" s="40"/>
      <c r="AL22" s="40"/>
      <c r="AM22" s="40"/>
      <c r="AN22" s="40"/>
      <c r="AO22" s="40"/>
      <c r="AP22" s="40">
        <v>3</v>
      </c>
      <c r="AQ22" s="40"/>
      <c r="AR22" s="40">
        <v>2</v>
      </c>
      <c r="AS22" s="40"/>
      <c r="AT22" s="40"/>
      <c r="AU22" s="40"/>
      <c r="AV22" s="40"/>
      <c r="AW22" s="40"/>
      <c r="AY22" s="41"/>
      <c r="AZ22" s="41"/>
    </row>
    <row r="23" spans="1:52" s="28" customFormat="1" ht="35.25">
      <c r="A23" s="34" t="s">
        <v>101</v>
      </c>
      <c r="B23" s="35" t="s">
        <v>108</v>
      </c>
      <c r="C23" s="36" t="s">
        <v>174</v>
      </c>
      <c r="D23" s="37">
        <f t="shared" si="7"/>
        <v>50</v>
      </c>
      <c r="E23" s="37">
        <f t="shared" si="8"/>
        <v>40</v>
      </c>
      <c r="F23" s="38">
        <f t="shared" si="9"/>
        <v>30</v>
      </c>
      <c r="G23" s="38">
        <f t="shared" si="9"/>
        <v>0</v>
      </c>
      <c r="H23" s="39"/>
      <c r="I23" s="39"/>
      <c r="J23" s="39"/>
      <c r="K23" s="39"/>
      <c r="L23" s="38">
        <f t="shared" si="10"/>
        <v>10</v>
      </c>
      <c r="M23" s="37">
        <f t="shared" si="10"/>
        <v>10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>
        <v>30</v>
      </c>
      <c r="AI23" s="40"/>
      <c r="AJ23" s="40">
        <v>10</v>
      </c>
      <c r="AK23" s="40">
        <v>10</v>
      </c>
      <c r="AL23" s="40"/>
      <c r="AM23" s="40"/>
      <c r="AN23" s="40"/>
      <c r="AO23" s="40"/>
      <c r="AP23" s="40"/>
      <c r="AQ23" s="40">
        <v>2</v>
      </c>
      <c r="AR23" s="40">
        <v>2</v>
      </c>
      <c r="AS23" s="40"/>
      <c r="AT23" s="40"/>
      <c r="AU23" s="40"/>
      <c r="AV23" s="40">
        <v>2</v>
      </c>
      <c r="AW23" s="40"/>
      <c r="AY23" s="41"/>
      <c r="AZ23" s="41"/>
    </row>
    <row r="24" spans="1:52" s="28" customFormat="1" ht="58.5" customHeight="1">
      <c r="A24" s="34" t="s">
        <v>102</v>
      </c>
      <c r="B24" s="35" t="s">
        <v>188</v>
      </c>
      <c r="C24" s="36" t="s">
        <v>175</v>
      </c>
      <c r="D24" s="37">
        <f t="shared" si="7"/>
        <v>275</v>
      </c>
      <c r="E24" s="37">
        <f t="shared" si="8"/>
        <v>135</v>
      </c>
      <c r="F24" s="38">
        <f t="shared" si="9"/>
        <v>45</v>
      </c>
      <c r="G24" s="38">
        <f t="shared" si="9"/>
        <v>60</v>
      </c>
      <c r="H24" s="39">
        <v>60</v>
      </c>
      <c r="I24" s="39"/>
      <c r="J24" s="39"/>
      <c r="K24" s="39"/>
      <c r="L24" s="38">
        <f t="shared" si="10"/>
        <v>30</v>
      </c>
      <c r="M24" s="37">
        <f t="shared" si="10"/>
        <v>140</v>
      </c>
      <c r="N24" s="40"/>
      <c r="O24" s="40"/>
      <c r="P24" s="40"/>
      <c r="Q24" s="40"/>
      <c r="R24" s="40">
        <v>15</v>
      </c>
      <c r="S24" s="40">
        <v>15</v>
      </c>
      <c r="T24" s="40">
        <v>5</v>
      </c>
      <c r="U24" s="40">
        <v>15</v>
      </c>
      <c r="V24" s="40">
        <v>15</v>
      </c>
      <c r="W24" s="40">
        <v>15</v>
      </c>
      <c r="X24" s="40">
        <v>10</v>
      </c>
      <c r="Y24" s="40">
        <v>35</v>
      </c>
      <c r="Z24" s="40">
        <v>15</v>
      </c>
      <c r="AA24" s="40">
        <v>15</v>
      </c>
      <c r="AB24" s="40">
        <v>5</v>
      </c>
      <c r="AC24" s="40">
        <v>40</v>
      </c>
      <c r="AD24" s="40"/>
      <c r="AE24" s="40">
        <v>15</v>
      </c>
      <c r="AF24" s="40">
        <v>10</v>
      </c>
      <c r="AG24" s="40">
        <v>50</v>
      </c>
      <c r="AH24" s="40"/>
      <c r="AI24" s="40"/>
      <c r="AJ24" s="40"/>
      <c r="AK24" s="40"/>
      <c r="AL24" s="40"/>
      <c r="AM24" s="40">
        <v>2</v>
      </c>
      <c r="AN24" s="40">
        <v>3</v>
      </c>
      <c r="AO24" s="40">
        <v>3</v>
      </c>
      <c r="AP24" s="40">
        <v>3</v>
      </c>
      <c r="AQ24" s="40"/>
      <c r="AR24" s="40">
        <v>5</v>
      </c>
      <c r="AS24" s="40"/>
      <c r="AT24" s="40">
        <v>2</v>
      </c>
      <c r="AU24" s="40"/>
      <c r="AV24" s="40">
        <v>11</v>
      </c>
      <c r="AW24" s="40"/>
      <c r="AY24" s="41"/>
      <c r="AZ24" s="41"/>
    </row>
    <row r="25" spans="1:52" s="28" customFormat="1" ht="35.25">
      <c r="A25" s="34" t="s">
        <v>114</v>
      </c>
      <c r="B25" s="35" t="s">
        <v>189</v>
      </c>
      <c r="C25" s="36" t="s">
        <v>171</v>
      </c>
      <c r="D25" s="37">
        <f t="shared" si="7"/>
        <v>100</v>
      </c>
      <c r="E25" s="37">
        <f t="shared" si="8"/>
        <v>40</v>
      </c>
      <c r="F25" s="38">
        <f t="shared" si="9"/>
        <v>30</v>
      </c>
      <c r="G25" s="38">
        <f t="shared" si="9"/>
        <v>0</v>
      </c>
      <c r="H25" s="39"/>
      <c r="I25" s="39"/>
      <c r="J25" s="39"/>
      <c r="K25" s="39"/>
      <c r="L25" s="38">
        <f t="shared" si="10"/>
        <v>10</v>
      </c>
      <c r="M25" s="37">
        <f t="shared" si="10"/>
        <v>60</v>
      </c>
      <c r="N25" s="40">
        <v>15</v>
      </c>
      <c r="O25" s="40"/>
      <c r="P25" s="40">
        <v>5</v>
      </c>
      <c r="Q25" s="40">
        <v>30</v>
      </c>
      <c r="R25" s="40">
        <v>15</v>
      </c>
      <c r="S25" s="40"/>
      <c r="T25" s="40">
        <v>5</v>
      </c>
      <c r="U25" s="40">
        <v>30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>
        <v>2</v>
      </c>
      <c r="AM25" s="40">
        <v>2</v>
      </c>
      <c r="AN25" s="40"/>
      <c r="AO25" s="40"/>
      <c r="AP25" s="40"/>
      <c r="AQ25" s="40"/>
      <c r="AR25" s="40">
        <v>2</v>
      </c>
      <c r="AS25" s="40"/>
      <c r="AT25" s="40"/>
      <c r="AU25" s="40"/>
      <c r="AV25" s="40"/>
      <c r="AW25" s="40"/>
      <c r="AY25" s="41"/>
      <c r="AZ25" s="41"/>
    </row>
    <row r="26" spans="1:52" s="28" customFormat="1" ht="35.25">
      <c r="A26" s="34" t="s">
        <v>115</v>
      </c>
      <c r="B26" s="35" t="s">
        <v>190</v>
      </c>
      <c r="C26" s="36" t="s">
        <v>172</v>
      </c>
      <c r="D26" s="37">
        <f t="shared" si="7"/>
        <v>100</v>
      </c>
      <c r="E26" s="37">
        <f t="shared" si="8"/>
        <v>45</v>
      </c>
      <c r="F26" s="38">
        <f t="shared" si="9"/>
        <v>0</v>
      </c>
      <c r="G26" s="38">
        <f t="shared" si="9"/>
        <v>30</v>
      </c>
      <c r="H26" s="39">
        <v>30</v>
      </c>
      <c r="I26" s="39"/>
      <c r="J26" s="39"/>
      <c r="K26" s="39"/>
      <c r="L26" s="38">
        <f t="shared" si="10"/>
        <v>15</v>
      </c>
      <c r="M26" s="37">
        <f t="shared" si="10"/>
        <v>55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>
        <v>30</v>
      </c>
      <c r="AB26" s="40">
        <v>15</v>
      </c>
      <c r="AC26" s="40">
        <v>55</v>
      </c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>
        <v>4</v>
      </c>
      <c r="AP26" s="40"/>
      <c r="AQ26" s="40"/>
      <c r="AR26" s="40">
        <v>2</v>
      </c>
      <c r="AS26" s="40"/>
      <c r="AT26" s="40">
        <v>4</v>
      </c>
      <c r="AU26" s="40"/>
      <c r="AV26" s="40"/>
      <c r="AW26" s="40"/>
      <c r="AY26" s="41"/>
      <c r="AZ26" s="41"/>
    </row>
    <row r="27" spans="1:52" s="28" customFormat="1" ht="49.5">
      <c r="A27" s="34" t="s">
        <v>116</v>
      </c>
      <c r="B27" s="35" t="s">
        <v>250</v>
      </c>
      <c r="C27" s="36" t="s">
        <v>170</v>
      </c>
      <c r="D27" s="37">
        <f t="shared" si="7"/>
        <v>25</v>
      </c>
      <c r="E27" s="37">
        <f t="shared" si="8"/>
        <v>20</v>
      </c>
      <c r="F27" s="38">
        <f t="shared" si="9"/>
        <v>0</v>
      </c>
      <c r="G27" s="38">
        <f t="shared" si="9"/>
        <v>15</v>
      </c>
      <c r="H27" s="39">
        <v>15</v>
      </c>
      <c r="I27" s="39"/>
      <c r="J27" s="39"/>
      <c r="K27" s="39"/>
      <c r="L27" s="38">
        <f t="shared" si="10"/>
        <v>5</v>
      </c>
      <c r="M27" s="37">
        <f t="shared" si="10"/>
        <v>5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>
        <v>15</v>
      </c>
      <c r="AB27" s="40">
        <v>5</v>
      </c>
      <c r="AC27" s="40">
        <v>5</v>
      </c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>
        <v>1</v>
      </c>
      <c r="AP27" s="40"/>
      <c r="AQ27" s="40"/>
      <c r="AR27" s="40">
        <v>1</v>
      </c>
      <c r="AS27" s="40"/>
      <c r="AT27" s="40">
        <v>1</v>
      </c>
      <c r="AU27" s="40"/>
      <c r="AV27" s="40"/>
      <c r="AW27" s="40"/>
      <c r="AY27" s="41"/>
      <c r="AZ27" s="41"/>
    </row>
    <row r="28" spans="1:52" s="28" customFormat="1" ht="35.25">
      <c r="A28" s="34" t="s">
        <v>117</v>
      </c>
      <c r="B28" s="35" t="s">
        <v>112</v>
      </c>
      <c r="C28" s="36" t="s">
        <v>176</v>
      </c>
      <c r="D28" s="37">
        <f t="shared" si="7"/>
        <v>400</v>
      </c>
      <c r="E28" s="37">
        <f t="shared" si="8"/>
        <v>110</v>
      </c>
      <c r="F28" s="38">
        <f t="shared" si="9"/>
        <v>0</v>
      </c>
      <c r="G28" s="38">
        <f t="shared" si="9"/>
        <v>60</v>
      </c>
      <c r="H28" s="39"/>
      <c r="I28" s="39"/>
      <c r="J28" s="39">
        <v>60</v>
      </c>
      <c r="K28" s="39"/>
      <c r="L28" s="38">
        <f t="shared" si="10"/>
        <v>50</v>
      </c>
      <c r="M28" s="37">
        <f t="shared" si="10"/>
        <v>290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>
        <v>30</v>
      </c>
      <c r="AF28" s="40">
        <v>15</v>
      </c>
      <c r="AG28" s="40">
        <v>30</v>
      </c>
      <c r="AH28" s="40"/>
      <c r="AI28" s="40">
        <v>30</v>
      </c>
      <c r="AJ28" s="40">
        <v>35</v>
      </c>
      <c r="AK28" s="40">
        <v>260</v>
      </c>
      <c r="AL28" s="40"/>
      <c r="AM28" s="40"/>
      <c r="AN28" s="40"/>
      <c r="AO28" s="40"/>
      <c r="AP28" s="40">
        <v>3</v>
      </c>
      <c r="AQ28" s="40">
        <v>13</v>
      </c>
      <c r="AR28" s="40">
        <v>4</v>
      </c>
      <c r="AS28" s="40"/>
      <c r="AT28" s="40">
        <v>16</v>
      </c>
      <c r="AU28" s="40"/>
      <c r="AV28" s="40"/>
      <c r="AW28" s="40">
        <v>16</v>
      </c>
      <c r="AY28" s="41"/>
      <c r="AZ28" s="41"/>
    </row>
    <row r="29" spans="1:52" s="28" customFormat="1" ht="31.5" customHeight="1">
      <c r="A29" s="34" t="s">
        <v>118</v>
      </c>
      <c r="B29" s="35" t="s">
        <v>113</v>
      </c>
      <c r="C29" s="36" t="s">
        <v>177</v>
      </c>
      <c r="D29" s="37">
        <f t="shared" si="7"/>
        <v>300</v>
      </c>
      <c r="E29" s="37">
        <f t="shared" si="8"/>
        <v>0</v>
      </c>
      <c r="F29" s="38">
        <f t="shared" si="9"/>
        <v>0</v>
      </c>
      <c r="G29" s="38">
        <f t="shared" si="9"/>
        <v>0</v>
      </c>
      <c r="H29" s="39"/>
      <c r="I29" s="39"/>
      <c r="J29" s="39"/>
      <c r="K29" s="39"/>
      <c r="L29" s="38">
        <f t="shared" si="10"/>
        <v>0</v>
      </c>
      <c r="M29" s="37">
        <f t="shared" si="10"/>
        <v>300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>
        <v>90</v>
      </c>
      <c r="Z29" s="40"/>
      <c r="AA29" s="40"/>
      <c r="AB29" s="40"/>
      <c r="AC29" s="40">
        <v>90</v>
      </c>
      <c r="AD29" s="40"/>
      <c r="AE29" s="40"/>
      <c r="AF29" s="40"/>
      <c r="AG29" s="40">
        <v>60</v>
      </c>
      <c r="AH29" s="40"/>
      <c r="AI29" s="40"/>
      <c r="AJ29" s="40"/>
      <c r="AK29" s="40">
        <v>60</v>
      </c>
      <c r="AL29" s="40"/>
      <c r="AM29" s="40"/>
      <c r="AN29" s="40">
        <v>3</v>
      </c>
      <c r="AO29" s="40">
        <v>3</v>
      </c>
      <c r="AP29" s="40">
        <v>2</v>
      </c>
      <c r="AQ29" s="40">
        <v>2</v>
      </c>
      <c r="AR29" s="40"/>
      <c r="AS29" s="40"/>
      <c r="AT29" s="40">
        <v>10</v>
      </c>
      <c r="AU29" s="40"/>
      <c r="AV29" s="40"/>
      <c r="AW29" s="40">
        <v>10</v>
      </c>
      <c r="AY29" s="41"/>
      <c r="AZ29" s="41"/>
    </row>
    <row r="30" spans="1:52" s="33" customFormat="1" ht="45.75">
      <c r="A30" s="27" t="s">
        <v>21</v>
      </c>
      <c r="B30" s="30" t="s">
        <v>215</v>
      </c>
      <c r="C30" s="27"/>
      <c r="D30" s="31">
        <f aca="true" t="shared" si="11" ref="D30:AV30">SUM(D31:D42)</f>
        <v>780</v>
      </c>
      <c r="E30" s="31">
        <f t="shared" si="11"/>
        <v>410</v>
      </c>
      <c r="F30" s="32">
        <f t="shared" si="11"/>
        <v>185</v>
      </c>
      <c r="G30" s="32">
        <f t="shared" si="11"/>
        <v>165</v>
      </c>
      <c r="H30" s="32">
        <f t="shared" si="11"/>
        <v>165</v>
      </c>
      <c r="I30" s="32">
        <f t="shared" si="11"/>
        <v>0</v>
      </c>
      <c r="J30" s="32">
        <f t="shared" si="11"/>
        <v>0</v>
      </c>
      <c r="K30" s="32">
        <f t="shared" si="11"/>
        <v>0</v>
      </c>
      <c r="L30" s="32">
        <f t="shared" si="11"/>
        <v>60</v>
      </c>
      <c r="M30" s="31">
        <f t="shared" si="11"/>
        <v>370</v>
      </c>
      <c r="N30" s="32">
        <f t="shared" si="11"/>
        <v>0</v>
      </c>
      <c r="O30" s="32">
        <f t="shared" si="11"/>
        <v>0</v>
      </c>
      <c r="P30" s="32">
        <f t="shared" si="11"/>
        <v>0</v>
      </c>
      <c r="Q30" s="32">
        <f t="shared" si="11"/>
        <v>0</v>
      </c>
      <c r="R30" s="32">
        <f t="shared" si="11"/>
        <v>45</v>
      </c>
      <c r="S30" s="32">
        <f t="shared" si="11"/>
        <v>60</v>
      </c>
      <c r="T30" s="32">
        <f t="shared" si="11"/>
        <v>0</v>
      </c>
      <c r="U30" s="32">
        <f t="shared" si="11"/>
        <v>25</v>
      </c>
      <c r="V30" s="32">
        <f t="shared" si="11"/>
        <v>110</v>
      </c>
      <c r="W30" s="32">
        <f t="shared" si="11"/>
        <v>0</v>
      </c>
      <c r="X30" s="32">
        <f t="shared" si="11"/>
        <v>10</v>
      </c>
      <c r="Y30" s="32">
        <f t="shared" si="11"/>
        <v>60</v>
      </c>
      <c r="Z30" s="32">
        <f t="shared" si="11"/>
        <v>30</v>
      </c>
      <c r="AA30" s="32">
        <f t="shared" si="11"/>
        <v>45</v>
      </c>
      <c r="AB30" s="32">
        <f t="shared" si="11"/>
        <v>10</v>
      </c>
      <c r="AC30" s="32">
        <f t="shared" si="11"/>
        <v>70</v>
      </c>
      <c r="AD30" s="32">
        <f t="shared" si="11"/>
        <v>0</v>
      </c>
      <c r="AE30" s="32">
        <f t="shared" si="11"/>
        <v>45</v>
      </c>
      <c r="AF30" s="32">
        <f t="shared" si="11"/>
        <v>20</v>
      </c>
      <c r="AG30" s="32">
        <f t="shared" si="11"/>
        <v>135</v>
      </c>
      <c r="AH30" s="32">
        <f t="shared" si="11"/>
        <v>0</v>
      </c>
      <c r="AI30" s="32">
        <f t="shared" si="11"/>
        <v>15</v>
      </c>
      <c r="AJ30" s="32">
        <f t="shared" si="11"/>
        <v>20</v>
      </c>
      <c r="AK30" s="32">
        <f t="shared" si="11"/>
        <v>80</v>
      </c>
      <c r="AL30" s="32">
        <f t="shared" si="11"/>
        <v>0</v>
      </c>
      <c r="AM30" s="32">
        <f t="shared" si="11"/>
        <v>5</v>
      </c>
      <c r="AN30" s="32">
        <f t="shared" si="11"/>
        <v>7</v>
      </c>
      <c r="AO30" s="32">
        <f t="shared" si="11"/>
        <v>6</v>
      </c>
      <c r="AP30" s="32">
        <f t="shared" si="11"/>
        <v>8</v>
      </c>
      <c r="AQ30" s="32">
        <f t="shared" si="11"/>
        <v>5</v>
      </c>
      <c r="AR30" s="32">
        <f t="shared" si="11"/>
        <v>16</v>
      </c>
      <c r="AS30" s="32">
        <f t="shared" si="11"/>
        <v>0</v>
      </c>
      <c r="AT30" s="32">
        <f t="shared" si="11"/>
        <v>18</v>
      </c>
      <c r="AU30" s="32">
        <f t="shared" si="11"/>
        <v>0</v>
      </c>
      <c r="AV30" s="32">
        <f t="shared" si="11"/>
        <v>0</v>
      </c>
      <c r="AW30" s="32">
        <f>SUM(AW31:AW42)</f>
        <v>31</v>
      </c>
      <c r="AY30" s="41"/>
      <c r="AZ30" s="41"/>
    </row>
    <row r="31" spans="1:52" s="28" customFormat="1" ht="63" customHeight="1">
      <c r="A31" s="34" t="s">
        <v>97</v>
      </c>
      <c r="B31" s="35" t="s">
        <v>216</v>
      </c>
      <c r="C31" s="36" t="s">
        <v>166</v>
      </c>
      <c r="D31" s="37">
        <f aca="true" t="shared" si="12" ref="D31:D42">SUM(E31,M31)</f>
        <v>30</v>
      </c>
      <c r="E31" s="37">
        <f aca="true" t="shared" si="13" ref="E31:E42">SUM(F31:G31,L31)</f>
        <v>30</v>
      </c>
      <c r="F31" s="38">
        <f aca="true" t="shared" si="14" ref="F31:G42">SUM(N31,R31,V31,Z31,AD31,AH31)</f>
        <v>30</v>
      </c>
      <c r="G31" s="38">
        <f t="shared" si="14"/>
        <v>0</v>
      </c>
      <c r="H31" s="39"/>
      <c r="I31" s="39"/>
      <c r="J31" s="39"/>
      <c r="K31" s="39"/>
      <c r="L31" s="38">
        <f aca="true" t="shared" si="15" ref="L31:M42">SUM(P31,T31,X31,AB31,AF31,AJ31)</f>
        <v>0</v>
      </c>
      <c r="M31" s="37">
        <f t="shared" si="15"/>
        <v>0</v>
      </c>
      <c r="N31" s="40"/>
      <c r="O31" s="40"/>
      <c r="P31" s="40"/>
      <c r="Q31" s="40"/>
      <c r="R31" s="40">
        <v>30</v>
      </c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>
        <v>1</v>
      </c>
      <c r="AN31" s="40"/>
      <c r="AO31" s="40"/>
      <c r="AP31" s="40"/>
      <c r="AQ31" s="40"/>
      <c r="AR31" s="40">
        <v>1</v>
      </c>
      <c r="AS31" s="40"/>
      <c r="AT31" s="40"/>
      <c r="AU31" s="40"/>
      <c r="AV31" s="40"/>
      <c r="AW31" s="40">
        <v>1</v>
      </c>
      <c r="AY31" s="41"/>
      <c r="AZ31" s="41"/>
    </row>
    <row r="32" spans="1:52" s="28" customFormat="1" ht="35.25">
      <c r="A32" s="34" t="s">
        <v>98</v>
      </c>
      <c r="B32" s="35" t="s">
        <v>217</v>
      </c>
      <c r="C32" s="36" t="s">
        <v>180</v>
      </c>
      <c r="D32" s="37">
        <f t="shared" si="12"/>
        <v>30</v>
      </c>
      <c r="E32" s="37">
        <f t="shared" si="13"/>
        <v>30</v>
      </c>
      <c r="F32" s="38">
        <f t="shared" si="14"/>
        <v>30</v>
      </c>
      <c r="G32" s="38">
        <f t="shared" si="14"/>
        <v>0</v>
      </c>
      <c r="H32" s="39"/>
      <c r="I32" s="39"/>
      <c r="J32" s="39"/>
      <c r="K32" s="39"/>
      <c r="L32" s="38">
        <f t="shared" si="15"/>
        <v>0</v>
      </c>
      <c r="M32" s="37">
        <f t="shared" si="15"/>
        <v>0</v>
      </c>
      <c r="N32" s="40"/>
      <c r="O32" s="40"/>
      <c r="P32" s="40"/>
      <c r="Q32" s="40"/>
      <c r="R32" s="40"/>
      <c r="S32" s="40"/>
      <c r="T32" s="40"/>
      <c r="U32" s="40"/>
      <c r="V32" s="40">
        <v>30</v>
      </c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>
        <v>1</v>
      </c>
      <c r="AO32" s="40"/>
      <c r="AP32" s="40"/>
      <c r="AQ32" s="40"/>
      <c r="AR32" s="40">
        <v>1</v>
      </c>
      <c r="AS32" s="40"/>
      <c r="AT32" s="40"/>
      <c r="AU32" s="40"/>
      <c r="AV32" s="40"/>
      <c r="AW32" s="40">
        <v>1</v>
      </c>
      <c r="AY32" s="41"/>
      <c r="AZ32" s="41"/>
    </row>
    <row r="33" spans="1:52" s="28" customFormat="1" ht="35.25">
      <c r="A33" s="34" t="s">
        <v>99</v>
      </c>
      <c r="B33" s="35" t="s">
        <v>181</v>
      </c>
      <c r="C33" s="36" t="s">
        <v>180</v>
      </c>
      <c r="D33" s="37">
        <f t="shared" si="12"/>
        <v>50</v>
      </c>
      <c r="E33" s="37">
        <f t="shared" si="13"/>
        <v>35</v>
      </c>
      <c r="F33" s="38">
        <f t="shared" si="14"/>
        <v>30</v>
      </c>
      <c r="G33" s="38">
        <f t="shared" si="14"/>
        <v>0</v>
      </c>
      <c r="H33" s="39"/>
      <c r="I33" s="39"/>
      <c r="J33" s="39"/>
      <c r="K33" s="39"/>
      <c r="L33" s="38">
        <f t="shared" si="15"/>
        <v>5</v>
      </c>
      <c r="M33" s="37">
        <f t="shared" si="15"/>
        <v>15</v>
      </c>
      <c r="N33" s="40"/>
      <c r="O33" s="40"/>
      <c r="P33" s="40"/>
      <c r="Q33" s="40"/>
      <c r="R33" s="40"/>
      <c r="S33" s="40"/>
      <c r="T33" s="40"/>
      <c r="U33" s="40"/>
      <c r="V33" s="40">
        <v>30</v>
      </c>
      <c r="W33" s="40"/>
      <c r="X33" s="40">
        <v>5</v>
      </c>
      <c r="Y33" s="40">
        <v>15</v>
      </c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>
        <v>2</v>
      </c>
      <c r="AO33" s="40"/>
      <c r="AP33" s="40"/>
      <c r="AQ33" s="40"/>
      <c r="AR33" s="40">
        <v>1</v>
      </c>
      <c r="AS33" s="40"/>
      <c r="AT33" s="40"/>
      <c r="AU33" s="40"/>
      <c r="AV33" s="40"/>
      <c r="AW33" s="40">
        <v>2</v>
      </c>
      <c r="AY33" s="41"/>
      <c r="AZ33" s="41"/>
    </row>
    <row r="34" spans="1:52" s="28" customFormat="1" ht="54" customHeight="1">
      <c r="A34" s="34" t="s">
        <v>100</v>
      </c>
      <c r="B34" s="35" t="s">
        <v>182</v>
      </c>
      <c r="C34" s="36" t="s">
        <v>170</v>
      </c>
      <c r="D34" s="37">
        <f t="shared" si="12"/>
        <v>50</v>
      </c>
      <c r="E34" s="37">
        <f t="shared" si="13"/>
        <v>20</v>
      </c>
      <c r="F34" s="38">
        <f t="shared" si="14"/>
        <v>15</v>
      </c>
      <c r="G34" s="38">
        <f t="shared" si="14"/>
        <v>0</v>
      </c>
      <c r="H34" s="39"/>
      <c r="I34" s="39"/>
      <c r="J34" s="39"/>
      <c r="K34" s="39"/>
      <c r="L34" s="38">
        <f t="shared" si="15"/>
        <v>5</v>
      </c>
      <c r="M34" s="37">
        <f t="shared" si="15"/>
        <v>30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>
        <v>15</v>
      </c>
      <c r="AA34" s="40"/>
      <c r="AB34" s="40">
        <v>5</v>
      </c>
      <c r="AC34" s="40">
        <v>30</v>
      </c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>
        <v>2</v>
      </c>
      <c r="AP34" s="40"/>
      <c r="AQ34" s="40"/>
      <c r="AR34" s="40">
        <v>1</v>
      </c>
      <c r="AS34" s="40"/>
      <c r="AT34" s="40"/>
      <c r="AU34" s="40"/>
      <c r="AV34" s="40"/>
      <c r="AW34" s="40">
        <v>2</v>
      </c>
      <c r="AY34" s="41"/>
      <c r="AZ34" s="41"/>
    </row>
    <row r="35" spans="1:52" s="28" customFormat="1" ht="35.25">
      <c r="A35" s="34" t="s">
        <v>101</v>
      </c>
      <c r="B35" s="35" t="s">
        <v>218</v>
      </c>
      <c r="C35" s="36" t="s">
        <v>180</v>
      </c>
      <c r="D35" s="37">
        <f>SUM(E35,M35)</f>
        <v>30</v>
      </c>
      <c r="E35" s="37">
        <f>SUM(F35:G35,L35)</f>
        <v>30</v>
      </c>
      <c r="F35" s="38">
        <f>SUM(N35,R35,V35,Z35,AD35,AH35)</f>
        <v>30</v>
      </c>
      <c r="G35" s="38">
        <f>SUM(O35,S35,W35,AA35,AE35,AI35)</f>
        <v>0</v>
      </c>
      <c r="H35" s="39"/>
      <c r="I35" s="39"/>
      <c r="J35" s="39"/>
      <c r="K35" s="39"/>
      <c r="L35" s="38">
        <f>SUM(P35,T35,X35,AB35,AF35,AJ35)</f>
        <v>0</v>
      </c>
      <c r="M35" s="37">
        <f>SUM(Q35,U35,Y35,AC35,AG35,AK35)</f>
        <v>0</v>
      </c>
      <c r="N35" s="40"/>
      <c r="O35" s="40"/>
      <c r="P35" s="40"/>
      <c r="Q35" s="40"/>
      <c r="R35" s="40"/>
      <c r="S35" s="40"/>
      <c r="T35" s="40"/>
      <c r="U35" s="40"/>
      <c r="V35" s="40">
        <v>30</v>
      </c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>
        <v>1</v>
      </c>
      <c r="AO35" s="40"/>
      <c r="AP35" s="40"/>
      <c r="AQ35" s="40"/>
      <c r="AR35" s="40"/>
      <c r="AS35" s="40"/>
      <c r="AT35" s="40"/>
      <c r="AU35" s="40"/>
      <c r="AV35" s="40"/>
      <c r="AW35" s="40">
        <v>1</v>
      </c>
      <c r="AY35" s="41"/>
      <c r="AZ35" s="41"/>
    </row>
    <row r="36" spans="1:52" s="28" customFormat="1" ht="35.25">
      <c r="A36" s="34" t="s">
        <v>102</v>
      </c>
      <c r="B36" s="35" t="s">
        <v>242</v>
      </c>
      <c r="C36" s="36" t="s">
        <v>173</v>
      </c>
      <c r="D36" s="37">
        <f t="shared" si="12"/>
        <v>150</v>
      </c>
      <c r="E36" s="37">
        <f t="shared" si="13"/>
        <v>105</v>
      </c>
      <c r="F36" s="38">
        <f t="shared" si="14"/>
        <v>30</v>
      </c>
      <c r="G36" s="38">
        <f t="shared" si="14"/>
        <v>60</v>
      </c>
      <c r="H36" s="39">
        <v>60</v>
      </c>
      <c r="I36" s="39"/>
      <c r="J36" s="39"/>
      <c r="K36" s="39"/>
      <c r="L36" s="38">
        <f t="shared" si="15"/>
        <v>15</v>
      </c>
      <c r="M36" s="37">
        <f t="shared" si="15"/>
        <v>45</v>
      </c>
      <c r="N36" s="40"/>
      <c r="O36" s="40"/>
      <c r="P36" s="40"/>
      <c r="Q36" s="40"/>
      <c r="R36" s="40"/>
      <c r="S36" s="40"/>
      <c r="T36" s="40"/>
      <c r="U36" s="40"/>
      <c r="V36" s="40">
        <v>15</v>
      </c>
      <c r="W36" s="40"/>
      <c r="X36" s="40"/>
      <c r="Y36" s="40">
        <v>10</v>
      </c>
      <c r="Z36" s="40">
        <v>15</v>
      </c>
      <c r="AA36" s="40">
        <v>30</v>
      </c>
      <c r="AB36" s="40"/>
      <c r="AC36" s="40">
        <v>5</v>
      </c>
      <c r="AD36" s="40"/>
      <c r="AE36" s="40">
        <v>30</v>
      </c>
      <c r="AF36" s="40">
        <v>15</v>
      </c>
      <c r="AG36" s="40">
        <v>30</v>
      </c>
      <c r="AH36" s="40"/>
      <c r="AI36" s="40"/>
      <c r="AJ36" s="40"/>
      <c r="AK36" s="40"/>
      <c r="AL36" s="40"/>
      <c r="AM36" s="40"/>
      <c r="AN36" s="40">
        <v>1</v>
      </c>
      <c r="AO36" s="40">
        <v>2</v>
      </c>
      <c r="AP36" s="40">
        <v>3</v>
      </c>
      <c r="AQ36" s="40"/>
      <c r="AR36" s="40">
        <v>4</v>
      </c>
      <c r="AS36" s="40"/>
      <c r="AT36" s="40">
        <v>2</v>
      </c>
      <c r="AU36" s="40"/>
      <c r="AV36" s="40"/>
      <c r="AW36" s="40">
        <v>6</v>
      </c>
      <c r="AY36" s="41"/>
      <c r="AZ36" s="41"/>
    </row>
    <row r="37" spans="1:52" s="28" customFormat="1" ht="35.25">
      <c r="A37" s="34" t="s">
        <v>114</v>
      </c>
      <c r="B37" s="35" t="s">
        <v>219</v>
      </c>
      <c r="C37" s="36" t="s">
        <v>166</v>
      </c>
      <c r="D37" s="37">
        <f t="shared" si="12"/>
        <v>75</v>
      </c>
      <c r="E37" s="37">
        <f t="shared" si="13"/>
        <v>60</v>
      </c>
      <c r="F37" s="38">
        <f t="shared" si="14"/>
        <v>15</v>
      </c>
      <c r="G37" s="38">
        <f t="shared" si="14"/>
        <v>45</v>
      </c>
      <c r="H37" s="39">
        <v>45</v>
      </c>
      <c r="I37" s="39"/>
      <c r="J37" s="39"/>
      <c r="K37" s="39"/>
      <c r="L37" s="38">
        <f t="shared" si="15"/>
        <v>0</v>
      </c>
      <c r="M37" s="37">
        <f t="shared" si="15"/>
        <v>15</v>
      </c>
      <c r="N37" s="40"/>
      <c r="O37" s="40"/>
      <c r="P37" s="40"/>
      <c r="Q37" s="40"/>
      <c r="R37" s="40">
        <v>15</v>
      </c>
      <c r="S37" s="40">
        <v>45</v>
      </c>
      <c r="T37" s="40"/>
      <c r="U37" s="40">
        <v>15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>
        <v>3</v>
      </c>
      <c r="AN37" s="40"/>
      <c r="AO37" s="40"/>
      <c r="AP37" s="40"/>
      <c r="AQ37" s="40"/>
      <c r="AR37" s="40">
        <v>2</v>
      </c>
      <c r="AS37" s="40"/>
      <c r="AT37" s="40">
        <v>2</v>
      </c>
      <c r="AU37" s="40"/>
      <c r="AV37" s="40"/>
      <c r="AW37" s="40">
        <v>3</v>
      </c>
      <c r="AY37" s="41"/>
      <c r="AZ37" s="41"/>
    </row>
    <row r="38" spans="1:52" s="28" customFormat="1" ht="35.25">
      <c r="A38" s="34" t="s">
        <v>115</v>
      </c>
      <c r="B38" s="35" t="s">
        <v>183</v>
      </c>
      <c r="C38" s="36" t="s">
        <v>180</v>
      </c>
      <c r="D38" s="37">
        <f t="shared" si="12"/>
        <v>25</v>
      </c>
      <c r="E38" s="37">
        <f t="shared" si="13"/>
        <v>10</v>
      </c>
      <c r="F38" s="38">
        <f t="shared" si="14"/>
        <v>5</v>
      </c>
      <c r="G38" s="38">
        <f t="shared" si="14"/>
        <v>0</v>
      </c>
      <c r="H38" s="39"/>
      <c r="I38" s="39"/>
      <c r="J38" s="39"/>
      <c r="K38" s="39"/>
      <c r="L38" s="38">
        <f t="shared" si="15"/>
        <v>5</v>
      </c>
      <c r="M38" s="37">
        <f t="shared" si="15"/>
        <v>15</v>
      </c>
      <c r="N38" s="40"/>
      <c r="O38" s="40"/>
      <c r="P38" s="40"/>
      <c r="Q38" s="40"/>
      <c r="R38" s="40"/>
      <c r="S38" s="40"/>
      <c r="T38" s="40"/>
      <c r="U38" s="40"/>
      <c r="V38" s="40">
        <v>5</v>
      </c>
      <c r="W38" s="40"/>
      <c r="X38" s="40">
        <v>5</v>
      </c>
      <c r="Y38" s="40">
        <v>15</v>
      </c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>
        <v>1</v>
      </c>
      <c r="AO38" s="40"/>
      <c r="AP38" s="40"/>
      <c r="AQ38" s="40"/>
      <c r="AR38" s="40">
        <v>1</v>
      </c>
      <c r="AS38" s="40"/>
      <c r="AT38" s="40"/>
      <c r="AU38" s="40"/>
      <c r="AV38" s="40"/>
      <c r="AW38" s="40">
        <v>1</v>
      </c>
      <c r="AY38" s="41"/>
      <c r="AZ38" s="41"/>
    </row>
    <row r="39" spans="1:52" s="28" customFormat="1" ht="35.25">
      <c r="A39" s="34" t="s">
        <v>116</v>
      </c>
      <c r="B39" s="35" t="s">
        <v>184</v>
      </c>
      <c r="C39" s="36" t="s">
        <v>166</v>
      </c>
      <c r="D39" s="37">
        <f t="shared" si="12"/>
        <v>25</v>
      </c>
      <c r="E39" s="37">
        <f t="shared" si="13"/>
        <v>15</v>
      </c>
      <c r="F39" s="38">
        <f t="shared" si="14"/>
        <v>0</v>
      </c>
      <c r="G39" s="38">
        <f t="shared" si="14"/>
        <v>15</v>
      </c>
      <c r="H39" s="39">
        <v>15</v>
      </c>
      <c r="I39" s="39"/>
      <c r="J39" s="39"/>
      <c r="K39" s="39"/>
      <c r="L39" s="38">
        <f t="shared" si="15"/>
        <v>0</v>
      </c>
      <c r="M39" s="37">
        <f t="shared" si="15"/>
        <v>10</v>
      </c>
      <c r="N39" s="40"/>
      <c r="O39" s="40"/>
      <c r="P39" s="40"/>
      <c r="Q39" s="40"/>
      <c r="R39" s="40"/>
      <c r="S39" s="40">
        <v>15</v>
      </c>
      <c r="T39" s="40"/>
      <c r="U39" s="40">
        <v>10</v>
      </c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>
        <v>1</v>
      </c>
      <c r="AN39" s="40"/>
      <c r="AO39" s="40"/>
      <c r="AP39" s="40"/>
      <c r="AQ39" s="40"/>
      <c r="AR39" s="40">
        <v>1</v>
      </c>
      <c r="AS39" s="40"/>
      <c r="AT39" s="40">
        <v>1</v>
      </c>
      <c r="AU39" s="40"/>
      <c r="AV39" s="40"/>
      <c r="AW39" s="40">
        <v>1</v>
      </c>
      <c r="AY39" s="41"/>
      <c r="AZ39" s="41"/>
    </row>
    <row r="40" spans="1:52" s="28" customFormat="1" ht="51.75" customHeight="1">
      <c r="A40" s="34" t="s">
        <v>117</v>
      </c>
      <c r="B40" s="35" t="s">
        <v>220</v>
      </c>
      <c r="C40" s="36" t="s">
        <v>168</v>
      </c>
      <c r="D40" s="37">
        <f t="shared" si="12"/>
        <v>25</v>
      </c>
      <c r="E40" s="37">
        <f t="shared" si="13"/>
        <v>20</v>
      </c>
      <c r="F40" s="38">
        <f t="shared" si="14"/>
        <v>0</v>
      </c>
      <c r="G40" s="38">
        <f t="shared" si="14"/>
        <v>15</v>
      </c>
      <c r="H40" s="39">
        <v>15</v>
      </c>
      <c r="I40" s="39"/>
      <c r="J40" s="39"/>
      <c r="K40" s="39"/>
      <c r="L40" s="38">
        <f t="shared" si="15"/>
        <v>5</v>
      </c>
      <c r="M40" s="37">
        <f t="shared" si="15"/>
        <v>5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>
        <v>15</v>
      </c>
      <c r="AB40" s="40">
        <v>5</v>
      </c>
      <c r="AC40" s="40">
        <v>5</v>
      </c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>
        <v>1</v>
      </c>
      <c r="AP40" s="40"/>
      <c r="AQ40" s="40"/>
      <c r="AR40" s="40">
        <v>1</v>
      </c>
      <c r="AS40" s="40"/>
      <c r="AT40" s="40">
        <v>1</v>
      </c>
      <c r="AU40" s="40"/>
      <c r="AV40" s="40"/>
      <c r="AW40" s="40">
        <v>1</v>
      </c>
      <c r="AY40" s="41"/>
      <c r="AZ40" s="41"/>
    </row>
    <row r="41" spans="1:52" s="28" customFormat="1" ht="35.25">
      <c r="A41" s="34" t="s">
        <v>118</v>
      </c>
      <c r="B41" s="35" t="s">
        <v>221</v>
      </c>
      <c r="C41" s="36" t="s">
        <v>174</v>
      </c>
      <c r="D41" s="37">
        <f t="shared" si="12"/>
        <v>125</v>
      </c>
      <c r="E41" s="37">
        <f t="shared" si="13"/>
        <v>40</v>
      </c>
      <c r="F41" s="38">
        <f t="shared" si="14"/>
        <v>0</v>
      </c>
      <c r="G41" s="38">
        <f t="shared" si="14"/>
        <v>30</v>
      </c>
      <c r="H41" s="39">
        <v>30</v>
      </c>
      <c r="I41" s="39"/>
      <c r="J41" s="39"/>
      <c r="K41" s="39"/>
      <c r="L41" s="38">
        <f t="shared" si="15"/>
        <v>10</v>
      </c>
      <c r="M41" s="37">
        <f t="shared" si="15"/>
        <v>85</v>
      </c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>
        <v>15</v>
      </c>
      <c r="AF41" s="40">
        <v>5</v>
      </c>
      <c r="AG41" s="40">
        <v>55</v>
      </c>
      <c r="AH41" s="40"/>
      <c r="AI41" s="40">
        <v>15</v>
      </c>
      <c r="AJ41" s="40">
        <v>5</v>
      </c>
      <c r="AK41" s="40">
        <v>30</v>
      </c>
      <c r="AL41" s="40"/>
      <c r="AM41" s="40"/>
      <c r="AN41" s="40"/>
      <c r="AO41" s="40"/>
      <c r="AP41" s="40">
        <v>3</v>
      </c>
      <c r="AQ41" s="40">
        <v>2</v>
      </c>
      <c r="AR41" s="40">
        <v>2</v>
      </c>
      <c r="AS41" s="40"/>
      <c r="AT41" s="40">
        <v>5</v>
      </c>
      <c r="AU41" s="40"/>
      <c r="AV41" s="40"/>
      <c r="AW41" s="40">
        <v>5</v>
      </c>
      <c r="AY41" s="41"/>
      <c r="AZ41" s="41"/>
    </row>
    <row r="42" spans="1:52" s="28" customFormat="1" ht="35.25">
      <c r="A42" s="34" t="s">
        <v>222</v>
      </c>
      <c r="B42" s="35" t="s">
        <v>185</v>
      </c>
      <c r="C42" s="36" t="s">
        <v>174</v>
      </c>
      <c r="D42" s="37">
        <f t="shared" si="12"/>
        <v>165</v>
      </c>
      <c r="E42" s="37">
        <f t="shared" si="13"/>
        <v>15</v>
      </c>
      <c r="F42" s="38">
        <f t="shared" si="14"/>
        <v>0</v>
      </c>
      <c r="G42" s="38">
        <f t="shared" si="14"/>
        <v>0</v>
      </c>
      <c r="H42" s="39"/>
      <c r="I42" s="39"/>
      <c r="J42" s="39"/>
      <c r="K42" s="39"/>
      <c r="L42" s="38">
        <f t="shared" si="15"/>
        <v>15</v>
      </c>
      <c r="M42" s="37">
        <f t="shared" si="15"/>
        <v>150</v>
      </c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>
        <v>20</v>
      </c>
      <c r="Z42" s="40"/>
      <c r="AA42" s="40"/>
      <c r="AB42" s="40"/>
      <c r="AC42" s="40">
        <v>30</v>
      </c>
      <c r="AD42" s="40"/>
      <c r="AE42" s="40"/>
      <c r="AF42" s="40"/>
      <c r="AG42" s="40">
        <v>50</v>
      </c>
      <c r="AH42" s="40"/>
      <c r="AI42" s="40"/>
      <c r="AJ42" s="40">
        <v>15</v>
      </c>
      <c r="AK42" s="40">
        <v>50</v>
      </c>
      <c r="AL42" s="40"/>
      <c r="AM42" s="40"/>
      <c r="AN42" s="40">
        <v>1</v>
      </c>
      <c r="AO42" s="40">
        <v>1</v>
      </c>
      <c r="AP42" s="40">
        <v>2</v>
      </c>
      <c r="AQ42" s="40">
        <v>3</v>
      </c>
      <c r="AR42" s="40">
        <v>1</v>
      </c>
      <c r="AS42" s="40"/>
      <c r="AT42" s="40">
        <v>7</v>
      </c>
      <c r="AU42" s="40"/>
      <c r="AV42" s="40"/>
      <c r="AW42" s="40">
        <v>7</v>
      </c>
      <c r="AY42" s="41"/>
      <c r="AZ42" s="41"/>
    </row>
    <row r="43" spans="1:49" s="28" customFormat="1" ht="35.25">
      <c r="A43" s="60" t="s">
        <v>223</v>
      </c>
      <c r="B43" s="61"/>
      <c r="C43" s="62"/>
      <c r="D43" s="56">
        <f aca="true" t="shared" si="16" ref="D43:AW43">SUM(D8,D15,D18,D30)</f>
        <v>4565</v>
      </c>
      <c r="E43" s="56">
        <f t="shared" si="16"/>
        <v>2330</v>
      </c>
      <c r="F43" s="56">
        <f t="shared" si="16"/>
        <v>410</v>
      </c>
      <c r="G43" s="56">
        <f t="shared" si="16"/>
        <v>1470</v>
      </c>
      <c r="H43" s="56">
        <f t="shared" si="16"/>
        <v>405</v>
      </c>
      <c r="I43" s="56">
        <f t="shared" si="16"/>
        <v>960</v>
      </c>
      <c r="J43" s="56">
        <f t="shared" si="16"/>
        <v>60</v>
      </c>
      <c r="K43" s="56">
        <f t="shared" si="16"/>
        <v>15</v>
      </c>
      <c r="L43" s="56">
        <f t="shared" si="16"/>
        <v>450</v>
      </c>
      <c r="M43" s="56">
        <f t="shared" si="16"/>
        <v>2235</v>
      </c>
      <c r="N43" s="37">
        <f t="shared" si="16"/>
        <v>30</v>
      </c>
      <c r="O43" s="37">
        <f t="shared" si="16"/>
        <v>345</v>
      </c>
      <c r="P43" s="37">
        <f t="shared" si="16"/>
        <v>85</v>
      </c>
      <c r="Q43" s="37">
        <f t="shared" si="16"/>
        <v>295</v>
      </c>
      <c r="R43" s="37">
        <f t="shared" si="16"/>
        <v>105</v>
      </c>
      <c r="S43" s="37">
        <f t="shared" si="16"/>
        <v>315</v>
      </c>
      <c r="T43" s="37">
        <f t="shared" si="16"/>
        <v>65</v>
      </c>
      <c r="U43" s="37">
        <f t="shared" si="16"/>
        <v>275</v>
      </c>
      <c r="V43" s="37">
        <f t="shared" si="16"/>
        <v>140</v>
      </c>
      <c r="W43" s="37">
        <f t="shared" si="16"/>
        <v>210</v>
      </c>
      <c r="X43" s="37">
        <f t="shared" si="16"/>
        <v>65</v>
      </c>
      <c r="Y43" s="37">
        <f t="shared" si="16"/>
        <v>355</v>
      </c>
      <c r="Z43" s="37">
        <f t="shared" si="16"/>
        <v>45</v>
      </c>
      <c r="AA43" s="37">
        <f t="shared" si="16"/>
        <v>270</v>
      </c>
      <c r="AB43" s="37">
        <f t="shared" si="16"/>
        <v>70</v>
      </c>
      <c r="AC43" s="37">
        <f t="shared" si="16"/>
        <v>385</v>
      </c>
      <c r="AD43" s="37">
        <f t="shared" si="16"/>
        <v>60</v>
      </c>
      <c r="AE43" s="37">
        <f t="shared" si="16"/>
        <v>195</v>
      </c>
      <c r="AF43" s="37">
        <f t="shared" si="16"/>
        <v>85</v>
      </c>
      <c r="AG43" s="37">
        <f t="shared" si="16"/>
        <v>420</v>
      </c>
      <c r="AH43" s="37">
        <f t="shared" si="16"/>
        <v>30</v>
      </c>
      <c r="AI43" s="37">
        <f t="shared" si="16"/>
        <v>135</v>
      </c>
      <c r="AJ43" s="37">
        <f t="shared" si="16"/>
        <v>80</v>
      </c>
      <c r="AK43" s="37">
        <f t="shared" si="16"/>
        <v>505</v>
      </c>
      <c r="AL43" s="37">
        <f t="shared" si="16"/>
        <v>30</v>
      </c>
      <c r="AM43" s="37">
        <f t="shared" si="16"/>
        <v>30</v>
      </c>
      <c r="AN43" s="37">
        <f t="shared" si="16"/>
        <v>30</v>
      </c>
      <c r="AO43" s="37">
        <f t="shared" si="16"/>
        <v>30</v>
      </c>
      <c r="AP43" s="37">
        <f t="shared" si="16"/>
        <v>30</v>
      </c>
      <c r="AQ43" s="37">
        <f t="shared" si="16"/>
        <v>30</v>
      </c>
      <c r="AR43" s="56">
        <f t="shared" si="16"/>
        <v>94</v>
      </c>
      <c r="AS43" s="56">
        <f t="shared" si="16"/>
        <v>54</v>
      </c>
      <c r="AT43" s="56">
        <f t="shared" si="16"/>
        <v>131</v>
      </c>
      <c r="AU43" s="56">
        <f t="shared" si="16"/>
        <v>23</v>
      </c>
      <c r="AV43" s="56">
        <f>SUM(AV8,AV15,AV18,AV30)</f>
        <v>21</v>
      </c>
      <c r="AW43" s="56">
        <f t="shared" si="16"/>
        <v>72</v>
      </c>
    </row>
    <row r="44" spans="1:49" s="28" customFormat="1" ht="35.25">
      <c r="A44" s="63"/>
      <c r="B44" s="64"/>
      <c r="C44" s="6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>
        <f>SUM(N43:Q43)</f>
        <v>755</v>
      </c>
      <c r="O44" s="56"/>
      <c r="P44" s="56"/>
      <c r="Q44" s="56"/>
      <c r="R44" s="56">
        <f>SUM(R43:U43)</f>
        <v>760</v>
      </c>
      <c r="S44" s="56"/>
      <c r="T44" s="56"/>
      <c r="U44" s="56"/>
      <c r="V44" s="56">
        <f>SUM(V43:Y43)</f>
        <v>770</v>
      </c>
      <c r="W44" s="56"/>
      <c r="X44" s="56"/>
      <c r="Y44" s="56"/>
      <c r="Z44" s="56">
        <f>SUM(Z43:AC43)</f>
        <v>770</v>
      </c>
      <c r="AA44" s="56"/>
      <c r="AB44" s="56"/>
      <c r="AC44" s="56"/>
      <c r="AD44" s="56">
        <f>SUM(AD43:AG43)</f>
        <v>760</v>
      </c>
      <c r="AE44" s="56"/>
      <c r="AF44" s="56"/>
      <c r="AG44" s="56"/>
      <c r="AH44" s="56">
        <f>SUM(AH43:AK43)</f>
        <v>750</v>
      </c>
      <c r="AI44" s="56"/>
      <c r="AJ44" s="56"/>
      <c r="AK44" s="56"/>
      <c r="AL44" s="56">
        <f>SUM(AL43:AQ43)</f>
        <v>180</v>
      </c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</row>
    <row r="47" spans="6:7" ht="35.25">
      <c r="F47" s="50"/>
      <c r="G47" s="49"/>
    </row>
    <row r="48" ht="35.25">
      <c r="F48" s="51"/>
    </row>
  </sheetData>
  <sheetProtection/>
  <mergeCells count="64">
    <mergeCell ref="A1:AB1"/>
    <mergeCell ref="A4:A7"/>
    <mergeCell ref="B4:B7"/>
    <mergeCell ref="C4:C7"/>
    <mergeCell ref="D4:M4"/>
    <mergeCell ref="N4:AK4"/>
    <mergeCell ref="M5:M7"/>
    <mergeCell ref="N5:U5"/>
    <mergeCell ref="V5:AC5"/>
    <mergeCell ref="AD5:AK5"/>
    <mergeCell ref="AL4:AW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Q5"/>
    <mergeCell ref="AR5:AW5"/>
    <mergeCell ref="N6:Q6"/>
    <mergeCell ref="R6:U6"/>
    <mergeCell ref="V6:Y6"/>
    <mergeCell ref="Z6:AC6"/>
    <mergeCell ref="AD6:AG6"/>
    <mergeCell ref="AH6:AK6"/>
    <mergeCell ref="AL6:AL7"/>
    <mergeCell ref="AM6:AM7"/>
    <mergeCell ref="AP6:AP7"/>
    <mergeCell ref="AQ6:AQ7"/>
    <mergeCell ref="AR6:AR7"/>
    <mergeCell ref="AS6:AS7"/>
    <mergeCell ref="G43:G44"/>
    <mergeCell ref="H43:H44"/>
    <mergeCell ref="AN6:AN7"/>
    <mergeCell ref="AO6:AO7"/>
    <mergeCell ref="A43:C44"/>
    <mergeCell ref="D43:D44"/>
    <mergeCell ref="E43:E44"/>
    <mergeCell ref="F43:F44"/>
    <mergeCell ref="AT6:AT7"/>
    <mergeCell ref="AU6:AU7"/>
    <mergeCell ref="AV6:AV7"/>
    <mergeCell ref="AW6:AW7"/>
    <mergeCell ref="M43:M44"/>
    <mergeCell ref="AR43:AR44"/>
    <mergeCell ref="AH44:AK44"/>
    <mergeCell ref="AL44:AQ44"/>
    <mergeCell ref="I43:I44"/>
    <mergeCell ref="J43:J44"/>
    <mergeCell ref="K43:K44"/>
    <mergeCell ref="L43:L44"/>
    <mergeCell ref="AW43:AW44"/>
    <mergeCell ref="N44:Q44"/>
    <mergeCell ref="R44:U44"/>
    <mergeCell ref="V44:Y44"/>
    <mergeCell ref="Z44:AC44"/>
    <mergeCell ref="AD44:AG44"/>
    <mergeCell ref="AS43:AS44"/>
    <mergeCell ref="AT43:AT44"/>
    <mergeCell ref="AU43:AU44"/>
    <mergeCell ref="AV43:AV44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3"/>
  <sheetViews>
    <sheetView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43" customWidth="1"/>
    <col min="2" max="2" width="139.375" style="44" customWidth="1"/>
    <col min="3" max="3" width="27.25390625" style="45" customWidth="1"/>
    <col min="4" max="4" width="14.375" style="44" customWidth="1"/>
    <col min="5" max="6" width="14.125" style="44" customWidth="1"/>
    <col min="7" max="7" width="14.375" style="44" customWidth="1"/>
    <col min="8" max="8" width="13.75390625" style="44" customWidth="1"/>
    <col min="9" max="9" width="15.375" style="44" customWidth="1"/>
    <col min="10" max="11" width="11.625" style="44" customWidth="1"/>
    <col min="12" max="12" width="15.875" style="44" customWidth="1"/>
    <col min="13" max="13" width="15.00390625" style="44" customWidth="1"/>
    <col min="14" max="37" width="11.625" style="46" customWidth="1"/>
    <col min="38" max="43" width="9.75390625" style="43" customWidth="1"/>
    <col min="44" max="45" width="9.75390625" style="47" customWidth="1"/>
    <col min="46" max="46" width="11.00390625" style="47" customWidth="1"/>
    <col min="47" max="48" width="9.75390625" style="47" customWidth="1"/>
    <col min="49" max="49" width="9.75390625" style="48" customWidth="1"/>
    <col min="50" max="51" width="8.875" style="48" customWidth="1"/>
    <col min="52" max="52" width="9.25390625" style="48" bestFit="1" customWidth="1"/>
    <col min="53" max="16384" width="8.875" style="48" customWidth="1"/>
  </cols>
  <sheetData>
    <row r="1" spans="1:48" s="25" customFormat="1" ht="51.75" customHeight="1">
      <c r="A1" s="69" t="s">
        <v>239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2"/>
      <c r="AN1" s="22"/>
      <c r="AO1" s="23"/>
      <c r="AP1" s="23"/>
      <c r="AQ1" s="23"/>
      <c r="AR1" s="24"/>
      <c r="AS1" s="24"/>
      <c r="AT1" s="24"/>
      <c r="AU1" s="24"/>
      <c r="AV1" s="24"/>
    </row>
    <row r="2" spans="1:48" s="25" customFormat="1" ht="37.5" customHeight="1">
      <c r="A2" s="26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  <c r="AM2" s="22"/>
      <c r="AN2" s="22"/>
      <c r="AO2" s="23"/>
      <c r="AP2" s="23"/>
      <c r="AQ2" s="23"/>
      <c r="AR2" s="24"/>
      <c r="AS2" s="24"/>
      <c r="AT2" s="24"/>
      <c r="AU2" s="24"/>
      <c r="AV2" s="24"/>
    </row>
    <row r="3" spans="1:48" s="25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/>
      <c r="AM3" s="22"/>
      <c r="AN3" s="22"/>
      <c r="AO3" s="23"/>
      <c r="AP3" s="23"/>
      <c r="AQ3" s="23"/>
      <c r="AR3" s="24"/>
      <c r="AS3" s="24"/>
      <c r="AT3" s="24"/>
      <c r="AU3" s="24"/>
      <c r="AV3" s="24"/>
    </row>
    <row r="4" spans="1:49" s="28" customFormat="1" ht="53.25" customHeight="1">
      <c r="A4" s="66" t="s">
        <v>0</v>
      </c>
      <c r="B4" s="66" t="s">
        <v>1</v>
      </c>
      <c r="C4" s="67" t="s">
        <v>125</v>
      </c>
      <c r="D4" s="66" t="s">
        <v>126</v>
      </c>
      <c r="E4" s="66"/>
      <c r="F4" s="66"/>
      <c r="G4" s="66"/>
      <c r="H4" s="66"/>
      <c r="I4" s="66"/>
      <c r="J4" s="66"/>
      <c r="K4" s="66"/>
      <c r="L4" s="66"/>
      <c r="M4" s="66"/>
      <c r="N4" s="66" t="s">
        <v>127</v>
      </c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 t="s">
        <v>128</v>
      </c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</row>
    <row r="5" spans="1:49" s="28" customFormat="1" ht="53.25" customHeight="1">
      <c r="A5" s="66"/>
      <c r="B5" s="66"/>
      <c r="C5" s="67"/>
      <c r="D5" s="67" t="s">
        <v>129</v>
      </c>
      <c r="E5" s="67" t="s">
        <v>130</v>
      </c>
      <c r="F5" s="57" t="s">
        <v>131</v>
      </c>
      <c r="G5" s="67" t="s">
        <v>132</v>
      </c>
      <c r="H5" s="68" t="s">
        <v>133</v>
      </c>
      <c r="I5" s="68" t="s">
        <v>134</v>
      </c>
      <c r="J5" s="68" t="s">
        <v>135</v>
      </c>
      <c r="K5" s="68" t="s">
        <v>136</v>
      </c>
      <c r="L5" s="67" t="s">
        <v>137</v>
      </c>
      <c r="M5" s="67" t="s">
        <v>138</v>
      </c>
      <c r="N5" s="66" t="s">
        <v>139</v>
      </c>
      <c r="O5" s="66"/>
      <c r="P5" s="66"/>
      <c r="Q5" s="66"/>
      <c r="R5" s="66"/>
      <c r="S5" s="66"/>
      <c r="T5" s="66"/>
      <c r="U5" s="66"/>
      <c r="V5" s="66" t="s">
        <v>140</v>
      </c>
      <c r="W5" s="66"/>
      <c r="X5" s="66"/>
      <c r="Y5" s="66"/>
      <c r="Z5" s="66"/>
      <c r="AA5" s="66"/>
      <c r="AB5" s="66"/>
      <c r="AC5" s="66"/>
      <c r="AD5" s="66" t="s">
        <v>141</v>
      </c>
      <c r="AE5" s="66"/>
      <c r="AF5" s="66"/>
      <c r="AG5" s="66"/>
      <c r="AH5" s="66"/>
      <c r="AI5" s="66"/>
      <c r="AJ5" s="66"/>
      <c r="AK5" s="66"/>
      <c r="AL5" s="66" t="s">
        <v>142</v>
      </c>
      <c r="AM5" s="66"/>
      <c r="AN5" s="66"/>
      <c r="AO5" s="66"/>
      <c r="AP5" s="66"/>
      <c r="AQ5" s="66"/>
      <c r="AR5" s="66" t="s">
        <v>143</v>
      </c>
      <c r="AS5" s="66"/>
      <c r="AT5" s="66"/>
      <c r="AU5" s="66"/>
      <c r="AV5" s="66"/>
      <c r="AW5" s="66"/>
    </row>
    <row r="6" spans="1:49" s="28" customFormat="1" ht="52.5" customHeight="1">
      <c r="A6" s="66"/>
      <c r="B6" s="70"/>
      <c r="C6" s="67"/>
      <c r="D6" s="67"/>
      <c r="E6" s="67"/>
      <c r="F6" s="57"/>
      <c r="G6" s="67"/>
      <c r="H6" s="68"/>
      <c r="I6" s="68"/>
      <c r="J6" s="68"/>
      <c r="K6" s="68"/>
      <c r="L6" s="67"/>
      <c r="M6" s="67"/>
      <c r="N6" s="66" t="s">
        <v>144</v>
      </c>
      <c r="O6" s="66"/>
      <c r="P6" s="66"/>
      <c r="Q6" s="66"/>
      <c r="R6" s="66" t="s">
        <v>145</v>
      </c>
      <c r="S6" s="66"/>
      <c r="T6" s="66"/>
      <c r="U6" s="66"/>
      <c r="V6" s="66" t="s">
        <v>146</v>
      </c>
      <c r="W6" s="66"/>
      <c r="X6" s="66"/>
      <c r="Y6" s="66"/>
      <c r="Z6" s="66" t="s">
        <v>147</v>
      </c>
      <c r="AA6" s="66"/>
      <c r="AB6" s="66"/>
      <c r="AC6" s="66"/>
      <c r="AD6" s="66" t="s">
        <v>148</v>
      </c>
      <c r="AE6" s="66"/>
      <c r="AF6" s="66"/>
      <c r="AG6" s="66"/>
      <c r="AH6" s="66" t="s">
        <v>149</v>
      </c>
      <c r="AI6" s="66"/>
      <c r="AJ6" s="66"/>
      <c r="AK6" s="66"/>
      <c r="AL6" s="66" t="s">
        <v>150</v>
      </c>
      <c r="AM6" s="66" t="s">
        <v>151</v>
      </c>
      <c r="AN6" s="66" t="s">
        <v>152</v>
      </c>
      <c r="AO6" s="66" t="s">
        <v>153</v>
      </c>
      <c r="AP6" s="66" t="s">
        <v>154</v>
      </c>
      <c r="AQ6" s="66" t="s">
        <v>155</v>
      </c>
      <c r="AR6" s="57" t="s">
        <v>156</v>
      </c>
      <c r="AS6" s="57" t="s">
        <v>157</v>
      </c>
      <c r="AT6" s="57" t="s">
        <v>158</v>
      </c>
      <c r="AU6" s="57" t="s">
        <v>159</v>
      </c>
      <c r="AV6" s="58" t="s">
        <v>214</v>
      </c>
      <c r="AW6" s="57" t="s">
        <v>160</v>
      </c>
    </row>
    <row r="7" spans="1:49" s="28" customFormat="1" ht="195.75" customHeight="1">
      <c r="A7" s="66"/>
      <c r="B7" s="70"/>
      <c r="C7" s="67"/>
      <c r="D7" s="67"/>
      <c r="E7" s="67"/>
      <c r="F7" s="57"/>
      <c r="G7" s="67"/>
      <c r="H7" s="68"/>
      <c r="I7" s="68"/>
      <c r="J7" s="68"/>
      <c r="K7" s="68"/>
      <c r="L7" s="67"/>
      <c r="M7" s="67"/>
      <c r="N7" s="27" t="s">
        <v>161</v>
      </c>
      <c r="O7" s="29" t="s">
        <v>162</v>
      </c>
      <c r="P7" s="29" t="s">
        <v>163</v>
      </c>
      <c r="Q7" s="29" t="s">
        <v>164</v>
      </c>
      <c r="R7" s="27" t="s">
        <v>161</v>
      </c>
      <c r="S7" s="29" t="s">
        <v>162</v>
      </c>
      <c r="T7" s="29" t="s">
        <v>163</v>
      </c>
      <c r="U7" s="29" t="s">
        <v>164</v>
      </c>
      <c r="V7" s="27" t="s">
        <v>161</v>
      </c>
      <c r="W7" s="29" t="s">
        <v>162</v>
      </c>
      <c r="X7" s="29" t="s">
        <v>163</v>
      </c>
      <c r="Y7" s="29" t="s">
        <v>164</v>
      </c>
      <c r="Z7" s="27" t="s">
        <v>161</v>
      </c>
      <c r="AA7" s="29" t="s">
        <v>162</v>
      </c>
      <c r="AB7" s="29" t="s">
        <v>163</v>
      </c>
      <c r="AC7" s="29" t="s">
        <v>164</v>
      </c>
      <c r="AD7" s="27" t="s">
        <v>161</v>
      </c>
      <c r="AE7" s="29" t="s">
        <v>162</v>
      </c>
      <c r="AF7" s="29" t="s">
        <v>163</v>
      </c>
      <c r="AG7" s="29" t="s">
        <v>164</v>
      </c>
      <c r="AH7" s="27" t="s">
        <v>161</v>
      </c>
      <c r="AI7" s="29" t="s">
        <v>162</v>
      </c>
      <c r="AJ7" s="29" t="s">
        <v>163</v>
      </c>
      <c r="AK7" s="29" t="s">
        <v>164</v>
      </c>
      <c r="AL7" s="66"/>
      <c r="AM7" s="66"/>
      <c r="AN7" s="66"/>
      <c r="AO7" s="66"/>
      <c r="AP7" s="66"/>
      <c r="AQ7" s="66"/>
      <c r="AR7" s="57"/>
      <c r="AS7" s="57"/>
      <c r="AT7" s="57"/>
      <c r="AU7" s="57"/>
      <c r="AV7" s="59"/>
      <c r="AW7" s="57"/>
    </row>
    <row r="8" spans="1:49" s="33" customFormat="1" ht="45.75">
      <c r="A8" s="27" t="s">
        <v>165</v>
      </c>
      <c r="B8" s="30" t="s">
        <v>4</v>
      </c>
      <c r="C8" s="27"/>
      <c r="D8" s="31">
        <f aca="true" t="shared" si="0" ref="D8:AW8">SUM(D9:D13)</f>
        <v>260</v>
      </c>
      <c r="E8" s="31">
        <f t="shared" si="0"/>
        <v>175</v>
      </c>
      <c r="F8" s="32">
        <f t="shared" si="0"/>
        <v>30</v>
      </c>
      <c r="G8" s="32">
        <f t="shared" si="0"/>
        <v>120</v>
      </c>
      <c r="H8" s="32">
        <f t="shared" si="0"/>
        <v>0</v>
      </c>
      <c r="I8" s="32">
        <f t="shared" si="0"/>
        <v>90</v>
      </c>
      <c r="J8" s="32">
        <f t="shared" si="0"/>
        <v>0</v>
      </c>
      <c r="K8" s="32">
        <f t="shared" si="0"/>
        <v>0</v>
      </c>
      <c r="L8" s="32">
        <f t="shared" si="0"/>
        <v>25</v>
      </c>
      <c r="M8" s="31">
        <f t="shared" si="0"/>
        <v>85</v>
      </c>
      <c r="N8" s="32">
        <f t="shared" si="0"/>
        <v>0</v>
      </c>
      <c r="O8" s="32">
        <f t="shared" si="0"/>
        <v>75</v>
      </c>
      <c r="P8" s="32">
        <f t="shared" si="0"/>
        <v>20</v>
      </c>
      <c r="Q8" s="32">
        <f t="shared" si="0"/>
        <v>35</v>
      </c>
      <c r="R8" s="32">
        <f t="shared" si="0"/>
        <v>0</v>
      </c>
      <c r="S8" s="32">
        <f t="shared" si="0"/>
        <v>30</v>
      </c>
      <c r="T8" s="32">
        <f t="shared" si="0"/>
        <v>0</v>
      </c>
      <c r="U8" s="32">
        <f t="shared" si="0"/>
        <v>0</v>
      </c>
      <c r="V8" s="32">
        <f t="shared" si="0"/>
        <v>0</v>
      </c>
      <c r="W8" s="32">
        <f t="shared" si="0"/>
        <v>0</v>
      </c>
      <c r="X8" s="32">
        <f t="shared" si="0"/>
        <v>0</v>
      </c>
      <c r="Y8" s="32">
        <f t="shared" si="0"/>
        <v>0</v>
      </c>
      <c r="Z8" s="32">
        <f t="shared" si="0"/>
        <v>0</v>
      </c>
      <c r="AA8" s="32">
        <f t="shared" si="0"/>
        <v>0</v>
      </c>
      <c r="AB8" s="32">
        <f t="shared" si="0"/>
        <v>0</v>
      </c>
      <c r="AC8" s="32">
        <f t="shared" si="0"/>
        <v>0</v>
      </c>
      <c r="AD8" s="32">
        <f t="shared" si="0"/>
        <v>30</v>
      </c>
      <c r="AE8" s="32">
        <f t="shared" si="0"/>
        <v>15</v>
      </c>
      <c r="AF8" s="32">
        <f t="shared" si="0"/>
        <v>5</v>
      </c>
      <c r="AG8" s="32">
        <f t="shared" si="0"/>
        <v>50</v>
      </c>
      <c r="AH8" s="32">
        <f t="shared" si="0"/>
        <v>0</v>
      </c>
      <c r="AI8" s="32">
        <f t="shared" si="0"/>
        <v>0</v>
      </c>
      <c r="AJ8" s="32">
        <f t="shared" si="0"/>
        <v>0</v>
      </c>
      <c r="AK8" s="32">
        <f t="shared" si="0"/>
        <v>0</v>
      </c>
      <c r="AL8" s="32">
        <f t="shared" si="0"/>
        <v>5</v>
      </c>
      <c r="AM8" s="32">
        <f t="shared" si="0"/>
        <v>1</v>
      </c>
      <c r="AN8" s="32">
        <f t="shared" si="0"/>
        <v>0</v>
      </c>
      <c r="AO8" s="32">
        <f t="shared" si="0"/>
        <v>0</v>
      </c>
      <c r="AP8" s="32">
        <f t="shared" si="0"/>
        <v>4</v>
      </c>
      <c r="AQ8" s="32">
        <f t="shared" si="0"/>
        <v>0</v>
      </c>
      <c r="AR8" s="32">
        <f t="shared" si="0"/>
        <v>7</v>
      </c>
      <c r="AS8" s="32">
        <f t="shared" si="0"/>
        <v>0</v>
      </c>
      <c r="AT8" s="32">
        <f t="shared" si="0"/>
        <v>8</v>
      </c>
      <c r="AU8" s="32">
        <f t="shared" si="0"/>
        <v>10</v>
      </c>
      <c r="AV8" s="32">
        <f t="shared" si="0"/>
        <v>2</v>
      </c>
      <c r="AW8" s="32">
        <f t="shared" si="0"/>
        <v>2</v>
      </c>
    </row>
    <row r="9" spans="1:52" s="28" customFormat="1" ht="35.25">
      <c r="A9" s="34" t="s">
        <v>97</v>
      </c>
      <c r="B9" s="35" t="s">
        <v>92</v>
      </c>
      <c r="C9" s="36" t="s">
        <v>167</v>
      </c>
      <c r="D9" s="37">
        <f>SUM(E9,M9)</f>
        <v>60</v>
      </c>
      <c r="E9" s="37">
        <f>SUM(F9:G9,L9)</f>
        <v>60</v>
      </c>
      <c r="F9" s="38">
        <f aca="true" t="shared" si="1" ref="F9:G13">SUM(N9,R9,V9,Z9,AD9,AH9)</f>
        <v>0</v>
      </c>
      <c r="G9" s="38">
        <f t="shared" si="1"/>
        <v>60</v>
      </c>
      <c r="H9" s="39"/>
      <c r="I9" s="39">
        <v>30</v>
      </c>
      <c r="J9" s="39"/>
      <c r="K9" s="39"/>
      <c r="L9" s="38">
        <f aca="true" t="shared" si="2" ref="L9:M13">SUM(P9,T9,X9,AB9,AF9,AJ9)</f>
        <v>0</v>
      </c>
      <c r="M9" s="37">
        <f t="shared" si="2"/>
        <v>0</v>
      </c>
      <c r="N9" s="40"/>
      <c r="O9" s="40">
        <v>30</v>
      </c>
      <c r="P9" s="40"/>
      <c r="Q9" s="40"/>
      <c r="R9" s="40"/>
      <c r="S9" s="40">
        <v>30</v>
      </c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>
        <v>1</v>
      </c>
      <c r="AM9" s="40">
        <v>1</v>
      </c>
      <c r="AN9" s="40"/>
      <c r="AO9" s="40"/>
      <c r="AP9" s="40"/>
      <c r="AQ9" s="40"/>
      <c r="AR9" s="40">
        <v>2</v>
      </c>
      <c r="AS9" s="40"/>
      <c r="AT9" s="40">
        <v>2</v>
      </c>
      <c r="AU9" s="40">
        <v>2</v>
      </c>
      <c r="AV9" s="40"/>
      <c r="AW9" s="40">
        <v>2</v>
      </c>
      <c r="AY9" s="41"/>
      <c r="AZ9" s="41"/>
    </row>
    <row r="10" spans="1:52" s="28" customFormat="1" ht="35.25">
      <c r="A10" s="34" t="s">
        <v>98</v>
      </c>
      <c r="B10" s="35" t="s">
        <v>93</v>
      </c>
      <c r="C10" s="36" t="s">
        <v>167</v>
      </c>
      <c r="D10" s="37">
        <f>SUM(E10,M10)</f>
        <v>50</v>
      </c>
      <c r="E10" s="37">
        <f>SUM(F10:G10,L10)</f>
        <v>25</v>
      </c>
      <c r="F10" s="38">
        <f t="shared" si="1"/>
        <v>0</v>
      </c>
      <c r="G10" s="38">
        <f t="shared" si="1"/>
        <v>15</v>
      </c>
      <c r="H10" s="39"/>
      <c r="I10" s="39">
        <v>15</v>
      </c>
      <c r="J10" s="39"/>
      <c r="K10" s="39"/>
      <c r="L10" s="38">
        <f t="shared" si="2"/>
        <v>10</v>
      </c>
      <c r="M10" s="37">
        <f t="shared" si="2"/>
        <v>25</v>
      </c>
      <c r="N10" s="40"/>
      <c r="O10" s="40">
        <v>15</v>
      </c>
      <c r="P10" s="40">
        <v>10</v>
      </c>
      <c r="Q10" s="40">
        <v>25</v>
      </c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>
        <v>2</v>
      </c>
      <c r="AM10" s="40"/>
      <c r="AN10" s="40"/>
      <c r="AO10" s="40"/>
      <c r="AP10" s="40"/>
      <c r="AQ10" s="40"/>
      <c r="AR10" s="40">
        <v>1</v>
      </c>
      <c r="AS10" s="40"/>
      <c r="AT10" s="40">
        <v>2</v>
      </c>
      <c r="AU10" s="40">
        <v>2</v>
      </c>
      <c r="AV10" s="40"/>
      <c r="AW10" s="40"/>
      <c r="AY10" s="41"/>
      <c r="AZ10" s="41"/>
    </row>
    <row r="11" spans="1:52" s="28" customFormat="1" ht="35.25">
      <c r="A11" s="34" t="s">
        <v>99</v>
      </c>
      <c r="B11" s="35" t="s">
        <v>94</v>
      </c>
      <c r="C11" s="36" t="s">
        <v>168</v>
      </c>
      <c r="D11" s="37">
        <f>SUM(E11,M11)</f>
        <v>50</v>
      </c>
      <c r="E11" s="37">
        <f>SUM(F11:G11,L11)</f>
        <v>15</v>
      </c>
      <c r="F11" s="38">
        <f t="shared" si="1"/>
        <v>0</v>
      </c>
      <c r="G11" s="38">
        <f t="shared" si="1"/>
        <v>15</v>
      </c>
      <c r="H11" s="39"/>
      <c r="I11" s="39">
        <v>15</v>
      </c>
      <c r="J11" s="39"/>
      <c r="K11" s="39"/>
      <c r="L11" s="38">
        <f t="shared" si="2"/>
        <v>0</v>
      </c>
      <c r="M11" s="37">
        <f t="shared" si="2"/>
        <v>35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>
        <v>15</v>
      </c>
      <c r="AF11" s="40"/>
      <c r="AG11" s="40">
        <v>35</v>
      </c>
      <c r="AH11" s="40"/>
      <c r="AI11" s="40"/>
      <c r="AJ11" s="40"/>
      <c r="AK11" s="40"/>
      <c r="AL11" s="40"/>
      <c r="AM11" s="40"/>
      <c r="AN11" s="40"/>
      <c r="AO11" s="40"/>
      <c r="AP11" s="40">
        <v>2</v>
      </c>
      <c r="AQ11" s="40"/>
      <c r="AR11" s="40">
        <v>1</v>
      </c>
      <c r="AS11" s="40"/>
      <c r="AT11" s="40">
        <v>2</v>
      </c>
      <c r="AU11" s="40">
        <v>2</v>
      </c>
      <c r="AV11" s="40"/>
      <c r="AW11" s="40"/>
      <c r="AY11" s="41"/>
      <c r="AZ11" s="41"/>
    </row>
    <row r="12" spans="1:52" s="28" customFormat="1" ht="35.25">
      <c r="A12" s="34" t="s">
        <v>100</v>
      </c>
      <c r="B12" s="35" t="s">
        <v>95</v>
      </c>
      <c r="C12" s="36" t="s">
        <v>168</v>
      </c>
      <c r="D12" s="37">
        <f>SUM(E12,M12)</f>
        <v>50</v>
      </c>
      <c r="E12" s="37">
        <f>SUM(F12:G12,L12)</f>
        <v>35</v>
      </c>
      <c r="F12" s="38">
        <f t="shared" si="1"/>
        <v>30</v>
      </c>
      <c r="G12" s="38">
        <f t="shared" si="1"/>
        <v>0</v>
      </c>
      <c r="H12" s="39"/>
      <c r="I12" s="39"/>
      <c r="J12" s="39"/>
      <c r="K12" s="39"/>
      <c r="L12" s="38">
        <f t="shared" si="2"/>
        <v>5</v>
      </c>
      <c r="M12" s="37">
        <f t="shared" si="2"/>
        <v>15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>
        <v>30</v>
      </c>
      <c r="AE12" s="40"/>
      <c r="AF12" s="40">
        <v>5</v>
      </c>
      <c r="AG12" s="40">
        <v>15</v>
      </c>
      <c r="AH12" s="40"/>
      <c r="AI12" s="40"/>
      <c r="AJ12" s="40"/>
      <c r="AK12" s="40"/>
      <c r="AL12" s="40"/>
      <c r="AM12" s="40"/>
      <c r="AN12" s="40"/>
      <c r="AO12" s="40"/>
      <c r="AP12" s="40">
        <v>2</v>
      </c>
      <c r="AQ12" s="40"/>
      <c r="AR12" s="40">
        <v>1</v>
      </c>
      <c r="AS12" s="40"/>
      <c r="AT12" s="40"/>
      <c r="AU12" s="40">
        <v>2</v>
      </c>
      <c r="AV12" s="40">
        <v>2</v>
      </c>
      <c r="AW12" s="40"/>
      <c r="AY12" s="41"/>
      <c r="AZ12" s="41"/>
    </row>
    <row r="13" spans="1:52" s="28" customFormat="1" ht="35.25">
      <c r="A13" s="34" t="s">
        <v>101</v>
      </c>
      <c r="B13" s="35" t="s">
        <v>96</v>
      </c>
      <c r="C13" s="36" t="s">
        <v>167</v>
      </c>
      <c r="D13" s="37">
        <f>SUM(E13,M13)</f>
        <v>50</v>
      </c>
      <c r="E13" s="37">
        <f>SUM(F13:G13,L13)</f>
        <v>40</v>
      </c>
      <c r="F13" s="38">
        <f t="shared" si="1"/>
        <v>0</v>
      </c>
      <c r="G13" s="38">
        <f t="shared" si="1"/>
        <v>30</v>
      </c>
      <c r="H13" s="39"/>
      <c r="I13" s="39">
        <v>30</v>
      </c>
      <c r="J13" s="39"/>
      <c r="K13" s="39"/>
      <c r="L13" s="38">
        <f t="shared" si="2"/>
        <v>10</v>
      </c>
      <c r="M13" s="37">
        <f t="shared" si="2"/>
        <v>10</v>
      </c>
      <c r="N13" s="40"/>
      <c r="O13" s="40">
        <v>30</v>
      </c>
      <c r="P13" s="40">
        <v>10</v>
      </c>
      <c r="Q13" s="40">
        <v>10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>
        <v>2</v>
      </c>
      <c r="AM13" s="40"/>
      <c r="AN13" s="40"/>
      <c r="AO13" s="40"/>
      <c r="AP13" s="40"/>
      <c r="AQ13" s="40"/>
      <c r="AR13" s="40">
        <v>2</v>
      </c>
      <c r="AS13" s="40"/>
      <c r="AT13" s="40">
        <v>2</v>
      </c>
      <c r="AU13" s="40">
        <v>2</v>
      </c>
      <c r="AV13" s="40"/>
      <c r="AW13" s="40"/>
      <c r="AY13" s="41"/>
      <c r="AZ13" s="41"/>
    </row>
    <row r="14" spans="1:52" s="33" customFormat="1" ht="45.75">
      <c r="A14" s="27" t="s">
        <v>2</v>
      </c>
      <c r="B14" s="30" t="s">
        <v>5</v>
      </c>
      <c r="C14" s="27"/>
      <c r="D14" s="31">
        <f aca="true" t="shared" si="3" ref="D14:AW14">SUM(D15:D16)</f>
        <v>1350</v>
      </c>
      <c r="E14" s="31">
        <f t="shared" si="3"/>
        <v>880</v>
      </c>
      <c r="F14" s="32">
        <f t="shared" si="3"/>
        <v>0</v>
      </c>
      <c r="G14" s="32">
        <f t="shared" si="3"/>
        <v>765</v>
      </c>
      <c r="H14" s="32">
        <f t="shared" si="3"/>
        <v>0</v>
      </c>
      <c r="I14" s="32">
        <f t="shared" si="3"/>
        <v>780</v>
      </c>
      <c r="J14" s="32">
        <f t="shared" si="3"/>
        <v>0</v>
      </c>
      <c r="K14" s="32">
        <f t="shared" si="3"/>
        <v>15</v>
      </c>
      <c r="L14" s="32">
        <f t="shared" si="3"/>
        <v>115</v>
      </c>
      <c r="M14" s="31">
        <f t="shared" si="3"/>
        <v>470</v>
      </c>
      <c r="N14" s="32">
        <f t="shared" si="3"/>
        <v>0</v>
      </c>
      <c r="O14" s="32">
        <f t="shared" si="3"/>
        <v>165</v>
      </c>
      <c r="P14" s="32">
        <f t="shared" si="3"/>
        <v>20</v>
      </c>
      <c r="Q14" s="32">
        <f t="shared" si="3"/>
        <v>65</v>
      </c>
      <c r="R14" s="32">
        <f t="shared" si="3"/>
        <v>0</v>
      </c>
      <c r="S14" s="32">
        <f t="shared" si="3"/>
        <v>150</v>
      </c>
      <c r="T14" s="32">
        <f t="shared" si="3"/>
        <v>20</v>
      </c>
      <c r="U14" s="32">
        <f t="shared" si="3"/>
        <v>80</v>
      </c>
      <c r="V14" s="32">
        <f t="shared" si="3"/>
        <v>0</v>
      </c>
      <c r="W14" s="32">
        <f t="shared" si="3"/>
        <v>135</v>
      </c>
      <c r="X14" s="32">
        <f t="shared" si="3"/>
        <v>20</v>
      </c>
      <c r="Y14" s="32">
        <f t="shared" si="3"/>
        <v>70</v>
      </c>
      <c r="Z14" s="32">
        <f t="shared" si="3"/>
        <v>0</v>
      </c>
      <c r="AA14" s="32">
        <f t="shared" si="3"/>
        <v>135</v>
      </c>
      <c r="AB14" s="32">
        <f t="shared" si="3"/>
        <v>20</v>
      </c>
      <c r="AC14" s="32">
        <f t="shared" si="3"/>
        <v>95</v>
      </c>
      <c r="AD14" s="32">
        <f t="shared" si="3"/>
        <v>0</v>
      </c>
      <c r="AE14" s="32">
        <f t="shared" si="3"/>
        <v>90</v>
      </c>
      <c r="AF14" s="32">
        <f t="shared" si="3"/>
        <v>20</v>
      </c>
      <c r="AG14" s="32">
        <f t="shared" si="3"/>
        <v>65</v>
      </c>
      <c r="AH14" s="32">
        <f t="shared" si="3"/>
        <v>0</v>
      </c>
      <c r="AI14" s="32">
        <f t="shared" si="3"/>
        <v>90</v>
      </c>
      <c r="AJ14" s="32">
        <f t="shared" si="3"/>
        <v>15</v>
      </c>
      <c r="AK14" s="32">
        <f t="shared" si="3"/>
        <v>95</v>
      </c>
      <c r="AL14" s="32">
        <f t="shared" si="3"/>
        <v>10</v>
      </c>
      <c r="AM14" s="32">
        <f t="shared" si="3"/>
        <v>10</v>
      </c>
      <c r="AN14" s="32">
        <f t="shared" si="3"/>
        <v>9</v>
      </c>
      <c r="AO14" s="32">
        <f t="shared" si="3"/>
        <v>10</v>
      </c>
      <c r="AP14" s="32">
        <f t="shared" si="3"/>
        <v>7</v>
      </c>
      <c r="AQ14" s="32">
        <f t="shared" si="3"/>
        <v>8</v>
      </c>
      <c r="AR14" s="32">
        <f t="shared" si="3"/>
        <v>36</v>
      </c>
      <c r="AS14" s="32">
        <f t="shared" si="3"/>
        <v>54</v>
      </c>
      <c r="AT14" s="32">
        <f t="shared" si="3"/>
        <v>54</v>
      </c>
      <c r="AU14" s="32">
        <f t="shared" si="3"/>
        <v>0</v>
      </c>
      <c r="AV14" s="32">
        <f t="shared" si="3"/>
        <v>0</v>
      </c>
      <c r="AW14" s="32">
        <f t="shared" si="3"/>
        <v>0</v>
      </c>
      <c r="AY14" s="41"/>
      <c r="AZ14" s="41"/>
    </row>
    <row r="15" spans="1:52" s="28" customFormat="1" ht="35.25">
      <c r="A15" s="34" t="s">
        <v>97</v>
      </c>
      <c r="B15" s="35" t="s">
        <v>224</v>
      </c>
      <c r="C15" s="36" t="s">
        <v>169</v>
      </c>
      <c r="D15" s="37">
        <f>SUM(E15,M15)</f>
        <v>1300</v>
      </c>
      <c r="E15" s="37">
        <f>SUM(F15:G15,L15)</f>
        <v>865</v>
      </c>
      <c r="F15" s="38">
        <f>SUM(N15,R15,V15,Z15,AD15,AH15)</f>
        <v>0</v>
      </c>
      <c r="G15" s="38">
        <f>SUM(O15,S15,W15,AA15,AE15,AI15)</f>
        <v>750</v>
      </c>
      <c r="H15" s="39"/>
      <c r="I15" s="39">
        <v>780</v>
      </c>
      <c r="J15" s="39"/>
      <c r="K15" s="39"/>
      <c r="L15" s="38">
        <f>SUM(P15,T15,X15,AB15,AF15,AJ15)</f>
        <v>115</v>
      </c>
      <c r="M15" s="37">
        <f>SUM(Q15,U15,Y15,AC15,AG15,AK15)</f>
        <v>435</v>
      </c>
      <c r="N15" s="40"/>
      <c r="O15" s="40">
        <v>165</v>
      </c>
      <c r="P15" s="40">
        <v>20</v>
      </c>
      <c r="Q15" s="40">
        <v>65</v>
      </c>
      <c r="R15" s="40"/>
      <c r="S15" s="40">
        <v>150</v>
      </c>
      <c r="T15" s="40">
        <v>20</v>
      </c>
      <c r="U15" s="40">
        <v>80</v>
      </c>
      <c r="V15" s="40"/>
      <c r="W15" s="40">
        <v>135</v>
      </c>
      <c r="X15" s="40">
        <v>20</v>
      </c>
      <c r="Y15" s="40">
        <v>70</v>
      </c>
      <c r="Z15" s="40"/>
      <c r="AA15" s="40">
        <v>120</v>
      </c>
      <c r="AB15" s="40">
        <v>20</v>
      </c>
      <c r="AC15" s="40">
        <v>60</v>
      </c>
      <c r="AD15" s="40"/>
      <c r="AE15" s="40">
        <v>90</v>
      </c>
      <c r="AF15" s="40">
        <v>20</v>
      </c>
      <c r="AG15" s="40">
        <v>65</v>
      </c>
      <c r="AH15" s="40"/>
      <c r="AI15" s="40">
        <v>90</v>
      </c>
      <c r="AJ15" s="40">
        <v>15</v>
      </c>
      <c r="AK15" s="40">
        <v>95</v>
      </c>
      <c r="AL15" s="40">
        <v>10</v>
      </c>
      <c r="AM15" s="40">
        <v>10</v>
      </c>
      <c r="AN15" s="40">
        <v>9</v>
      </c>
      <c r="AO15" s="40">
        <v>8</v>
      </c>
      <c r="AP15" s="40">
        <v>7</v>
      </c>
      <c r="AQ15" s="40">
        <v>8</v>
      </c>
      <c r="AR15" s="40">
        <v>35</v>
      </c>
      <c r="AS15" s="40">
        <v>52</v>
      </c>
      <c r="AT15" s="40">
        <v>52</v>
      </c>
      <c r="AU15" s="40"/>
      <c r="AV15" s="40"/>
      <c r="AW15" s="40"/>
      <c r="AY15" s="41"/>
      <c r="AZ15" s="41"/>
    </row>
    <row r="16" spans="1:52" s="28" customFormat="1" ht="35.25">
      <c r="A16" s="34" t="s">
        <v>98</v>
      </c>
      <c r="B16" s="35" t="s">
        <v>103</v>
      </c>
      <c r="C16" s="36" t="s">
        <v>170</v>
      </c>
      <c r="D16" s="37">
        <f>SUM(E16,M16)</f>
        <v>50</v>
      </c>
      <c r="E16" s="37">
        <f>SUM(F16:G16,L16)</f>
        <v>15</v>
      </c>
      <c r="F16" s="38">
        <f>SUM(N16,R16,V16,Z16,AD16,AH16)</f>
        <v>0</v>
      </c>
      <c r="G16" s="38">
        <f>SUM(O16,S16,W16,AA16,AE16,AI16)</f>
        <v>15</v>
      </c>
      <c r="H16" s="39"/>
      <c r="I16" s="39"/>
      <c r="J16" s="39"/>
      <c r="K16" s="39">
        <v>15</v>
      </c>
      <c r="L16" s="38">
        <f>SUM(P16,T16,X16,AB16,AF16,AJ16)</f>
        <v>0</v>
      </c>
      <c r="M16" s="37">
        <f>SUM(Q16,U16,Y16,AC16,AG16,AK16)</f>
        <v>35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>
        <v>15</v>
      </c>
      <c r="AB16" s="40"/>
      <c r="AC16" s="40">
        <v>35</v>
      </c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>
        <v>2</v>
      </c>
      <c r="AP16" s="40"/>
      <c r="AQ16" s="40"/>
      <c r="AR16" s="40">
        <v>1</v>
      </c>
      <c r="AS16" s="40">
        <v>2</v>
      </c>
      <c r="AT16" s="40">
        <v>2</v>
      </c>
      <c r="AU16" s="40"/>
      <c r="AV16" s="40"/>
      <c r="AW16" s="40"/>
      <c r="AY16" s="41"/>
      <c r="AZ16" s="41"/>
    </row>
    <row r="17" spans="1:52" s="42" customFormat="1" ht="45.75">
      <c r="A17" s="27" t="s">
        <v>3</v>
      </c>
      <c r="B17" s="30" t="s">
        <v>6</v>
      </c>
      <c r="C17" s="27"/>
      <c r="D17" s="31">
        <f aca="true" t="shared" si="4" ref="D17:AW17">SUM(D18:D28)</f>
        <v>2025</v>
      </c>
      <c r="E17" s="31">
        <f t="shared" si="4"/>
        <v>725</v>
      </c>
      <c r="F17" s="32">
        <f t="shared" si="4"/>
        <v>195</v>
      </c>
      <c r="G17" s="32">
        <f t="shared" si="4"/>
        <v>300</v>
      </c>
      <c r="H17" s="32">
        <f t="shared" si="4"/>
        <v>240</v>
      </c>
      <c r="I17" s="32">
        <f t="shared" si="4"/>
        <v>0</v>
      </c>
      <c r="J17" s="32">
        <f t="shared" si="4"/>
        <v>60</v>
      </c>
      <c r="K17" s="32">
        <f t="shared" si="4"/>
        <v>0</v>
      </c>
      <c r="L17" s="32">
        <f t="shared" si="4"/>
        <v>230</v>
      </c>
      <c r="M17" s="31">
        <f t="shared" si="4"/>
        <v>1300</v>
      </c>
      <c r="N17" s="32">
        <f t="shared" si="4"/>
        <v>30</v>
      </c>
      <c r="O17" s="32">
        <f t="shared" si="4"/>
        <v>45</v>
      </c>
      <c r="P17" s="32">
        <f t="shared" si="4"/>
        <v>25</v>
      </c>
      <c r="Q17" s="32">
        <f t="shared" si="4"/>
        <v>125</v>
      </c>
      <c r="R17" s="32">
        <f t="shared" si="4"/>
        <v>60</v>
      </c>
      <c r="S17" s="32">
        <f t="shared" si="4"/>
        <v>45</v>
      </c>
      <c r="T17" s="32">
        <f t="shared" si="4"/>
        <v>40</v>
      </c>
      <c r="U17" s="32">
        <f t="shared" si="4"/>
        <v>205</v>
      </c>
      <c r="V17" s="32">
        <f t="shared" si="4"/>
        <v>30</v>
      </c>
      <c r="W17" s="32">
        <f t="shared" si="4"/>
        <v>45</v>
      </c>
      <c r="X17" s="32">
        <f t="shared" si="4"/>
        <v>30</v>
      </c>
      <c r="Y17" s="32">
        <f t="shared" si="4"/>
        <v>220</v>
      </c>
      <c r="Z17" s="32">
        <f t="shared" si="4"/>
        <v>15</v>
      </c>
      <c r="AA17" s="32">
        <f t="shared" si="4"/>
        <v>90</v>
      </c>
      <c r="AB17" s="32">
        <f t="shared" si="4"/>
        <v>45</v>
      </c>
      <c r="AC17" s="32">
        <f t="shared" si="4"/>
        <v>250</v>
      </c>
      <c r="AD17" s="32">
        <f t="shared" si="4"/>
        <v>30</v>
      </c>
      <c r="AE17" s="32">
        <f t="shared" si="4"/>
        <v>45</v>
      </c>
      <c r="AF17" s="32">
        <f t="shared" si="4"/>
        <v>45</v>
      </c>
      <c r="AG17" s="32">
        <f t="shared" si="4"/>
        <v>230</v>
      </c>
      <c r="AH17" s="32">
        <f t="shared" si="4"/>
        <v>30</v>
      </c>
      <c r="AI17" s="32">
        <f t="shared" si="4"/>
        <v>30</v>
      </c>
      <c r="AJ17" s="32">
        <f t="shared" si="4"/>
        <v>45</v>
      </c>
      <c r="AK17" s="32">
        <f t="shared" si="4"/>
        <v>270</v>
      </c>
      <c r="AL17" s="32">
        <f t="shared" si="4"/>
        <v>9</v>
      </c>
      <c r="AM17" s="32">
        <f t="shared" si="4"/>
        <v>14</v>
      </c>
      <c r="AN17" s="32">
        <f t="shared" si="4"/>
        <v>13</v>
      </c>
      <c r="AO17" s="32">
        <f t="shared" si="4"/>
        <v>16</v>
      </c>
      <c r="AP17" s="32">
        <f t="shared" si="4"/>
        <v>14</v>
      </c>
      <c r="AQ17" s="32">
        <f t="shared" si="4"/>
        <v>15</v>
      </c>
      <c r="AR17" s="32">
        <f t="shared" si="4"/>
        <v>29</v>
      </c>
      <c r="AS17" s="32">
        <f t="shared" si="4"/>
        <v>0</v>
      </c>
      <c r="AT17" s="32">
        <f t="shared" si="4"/>
        <v>47</v>
      </c>
      <c r="AU17" s="32">
        <f t="shared" si="4"/>
        <v>0</v>
      </c>
      <c r="AV17" s="32">
        <f t="shared" si="4"/>
        <v>19</v>
      </c>
      <c r="AW17" s="32">
        <f t="shared" si="4"/>
        <v>35</v>
      </c>
      <c r="AY17" s="41"/>
      <c r="AZ17" s="41"/>
    </row>
    <row r="18" spans="1:52" s="28" customFormat="1" ht="35.25">
      <c r="A18" s="34" t="s">
        <v>97</v>
      </c>
      <c r="B18" s="35" t="s">
        <v>104</v>
      </c>
      <c r="C18" s="36" t="s">
        <v>171</v>
      </c>
      <c r="D18" s="37">
        <f aca="true" t="shared" si="5" ref="D18:D28">SUM(E18,M18)</f>
        <v>150</v>
      </c>
      <c r="E18" s="37">
        <f aca="true" t="shared" si="6" ref="E18:E28">SUM(F18:G18,L18)</f>
        <v>80</v>
      </c>
      <c r="F18" s="38">
        <f aca="true" t="shared" si="7" ref="F18:G28">SUM(N18,R18,V18,Z18,AD18,AH18)</f>
        <v>30</v>
      </c>
      <c r="G18" s="38">
        <f t="shared" si="7"/>
        <v>30</v>
      </c>
      <c r="H18" s="39">
        <v>30</v>
      </c>
      <c r="I18" s="39"/>
      <c r="J18" s="39"/>
      <c r="K18" s="39"/>
      <c r="L18" s="38">
        <f aca="true" t="shared" si="8" ref="L18:M28">SUM(P18,T18,X18,AB18,AF18,AJ18)</f>
        <v>20</v>
      </c>
      <c r="M18" s="37">
        <f t="shared" si="8"/>
        <v>70</v>
      </c>
      <c r="N18" s="40">
        <v>15</v>
      </c>
      <c r="O18" s="40">
        <v>15</v>
      </c>
      <c r="P18" s="40">
        <v>10</v>
      </c>
      <c r="Q18" s="40">
        <v>35</v>
      </c>
      <c r="R18" s="40">
        <v>15</v>
      </c>
      <c r="S18" s="40">
        <v>15</v>
      </c>
      <c r="T18" s="40">
        <v>10</v>
      </c>
      <c r="U18" s="40">
        <v>35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>
        <v>3</v>
      </c>
      <c r="AM18" s="40">
        <v>3</v>
      </c>
      <c r="AN18" s="40"/>
      <c r="AO18" s="40"/>
      <c r="AP18" s="40"/>
      <c r="AQ18" s="40"/>
      <c r="AR18" s="40">
        <v>3</v>
      </c>
      <c r="AS18" s="40"/>
      <c r="AT18" s="40">
        <v>1</v>
      </c>
      <c r="AU18" s="40"/>
      <c r="AV18" s="40">
        <v>6</v>
      </c>
      <c r="AW18" s="40"/>
      <c r="AY18" s="41"/>
      <c r="AZ18" s="41"/>
    </row>
    <row r="19" spans="1:52" s="28" customFormat="1" ht="35.25">
      <c r="A19" s="34" t="s">
        <v>98</v>
      </c>
      <c r="B19" s="35" t="s">
        <v>105</v>
      </c>
      <c r="C19" s="36" t="s">
        <v>171</v>
      </c>
      <c r="D19" s="37">
        <f t="shared" si="5"/>
        <v>175</v>
      </c>
      <c r="E19" s="37">
        <f t="shared" si="6"/>
        <v>80</v>
      </c>
      <c r="F19" s="38">
        <f t="shared" si="7"/>
        <v>15</v>
      </c>
      <c r="G19" s="38">
        <f t="shared" si="7"/>
        <v>45</v>
      </c>
      <c r="H19" s="39">
        <v>45</v>
      </c>
      <c r="I19" s="39"/>
      <c r="J19" s="39"/>
      <c r="K19" s="39"/>
      <c r="L19" s="38">
        <f t="shared" si="8"/>
        <v>20</v>
      </c>
      <c r="M19" s="37">
        <f t="shared" si="8"/>
        <v>95</v>
      </c>
      <c r="N19" s="40"/>
      <c r="O19" s="40">
        <v>30</v>
      </c>
      <c r="P19" s="40">
        <v>10</v>
      </c>
      <c r="Q19" s="40">
        <v>60</v>
      </c>
      <c r="R19" s="40">
        <v>15</v>
      </c>
      <c r="S19" s="40">
        <v>15</v>
      </c>
      <c r="T19" s="40">
        <v>10</v>
      </c>
      <c r="U19" s="40">
        <v>35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>
        <v>4</v>
      </c>
      <c r="AM19" s="40">
        <v>3</v>
      </c>
      <c r="AN19" s="40"/>
      <c r="AO19" s="40"/>
      <c r="AP19" s="40"/>
      <c r="AQ19" s="40"/>
      <c r="AR19" s="40">
        <v>3</v>
      </c>
      <c r="AS19" s="40"/>
      <c r="AT19" s="40">
        <v>2</v>
      </c>
      <c r="AU19" s="40"/>
      <c r="AV19" s="40"/>
      <c r="AW19" s="40"/>
      <c r="AY19" s="41"/>
      <c r="AZ19" s="41"/>
    </row>
    <row r="20" spans="1:52" s="28" customFormat="1" ht="35.25">
      <c r="A20" s="34" t="s">
        <v>99</v>
      </c>
      <c r="B20" s="35" t="s">
        <v>106</v>
      </c>
      <c r="C20" s="36" t="s">
        <v>172</v>
      </c>
      <c r="D20" s="37">
        <f t="shared" si="5"/>
        <v>200</v>
      </c>
      <c r="E20" s="37">
        <f t="shared" si="6"/>
        <v>105</v>
      </c>
      <c r="F20" s="38">
        <f t="shared" si="7"/>
        <v>15</v>
      </c>
      <c r="G20" s="38">
        <f t="shared" si="7"/>
        <v>60</v>
      </c>
      <c r="H20" s="39">
        <v>60</v>
      </c>
      <c r="I20" s="39"/>
      <c r="J20" s="39"/>
      <c r="K20" s="39"/>
      <c r="L20" s="38">
        <f t="shared" si="8"/>
        <v>30</v>
      </c>
      <c r="M20" s="37">
        <f t="shared" si="8"/>
        <v>95</v>
      </c>
      <c r="N20" s="40"/>
      <c r="O20" s="40"/>
      <c r="P20" s="40"/>
      <c r="Q20" s="40"/>
      <c r="R20" s="40"/>
      <c r="S20" s="40"/>
      <c r="T20" s="40"/>
      <c r="U20" s="40"/>
      <c r="V20" s="40">
        <v>15</v>
      </c>
      <c r="W20" s="40">
        <v>30</v>
      </c>
      <c r="X20" s="40">
        <v>15</v>
      </c>
      <c r="Y20" s="40">
        <v>65</v>
      </c>
      <c r="Z20" s="40"/>
      <c r="AA20" s="40">
        <v>30</v>
      </c>
      <c r="AB20" s="40">
        <v>15</v>
      </c>
      <c r="AC20" s="40">
        <v>30</v>
      </c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>
        <v>5</v>
      </c>
      <c r="AO20" s="40">
        <v>3</v>
      </c>
      <c r="AP20" s="40"/>
      <c r="AQ20" s="40"/>
      <c r="AR20" s="40">
        <v>4</v>
      </c>
      <c r="AS20" s="40"/>
      <c r="AT20" s="40">
        <v>2</v>
      </c>
      <c r="AU20" s="40"/>
      <c r="AV20" s="40"/>
      <c r="AW20" s="40"/>
      <c r="AY20" s="41"/>
      <c r="AZ20" s="41"/>
    </row>
    <row r="21" spans="1:52" s="28" customFormat="1" ht="35.25">
      <c r="A21" s="34" t="s">
        <v>100</v>
      </c>
      <c r="B21" s="35" t="s">
        <v>107</v>
      </c>
      <c r="C21" s="36" t="s">
        <v>173</v>
      </c>
      <c r="D21" s="37">
        <f t="shared" si="5"/>
        <v>75</v>
      </c>
      <c r="E21" s="37">
        <f t="shared" si="6"/>
        <v>45</v>
      </c>
      <c r="F21" s="38">
        <f t="shared" si="7"/>
        <v>30</v>
      </c>
      <c r="G21" s="38">
        <f t="shared" si="7"/>
        <v>0</v>
      </c>
      <c r="H21" s="39"/>
      <c r="I21" s="39"/>
      <c r="J21" s="39"/>
      <c r="K21" s="39"/>
      <c r="L21" s="38">
        <f t="shared" si="8"/>
        <v>15</v>
      </c>
      <c r="M21" s="37">
        <f t="shared" si="8"/>
        <v>30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>
        <v>30</v>
      </c>
      <c r="AE21" s="40"/>
      <c r="AF21" s="40">
        <v>15</v>
      </c>
      <c r="AG21" s="40">
        <v>30</v>
      </c>
      <c r="AH21" s="40"/>
      <c r="AI21" s="40"/>
      <c r="AJ21" s="40"/>
      <c r="AK21" s="40"/>
      <c r="AL21" s="40"/>
      <c r="AM21" s="40"/>
      <c r="AN21" s="40"/>
      <c r="AO21" s="40"/>
      <c r="AP21" s="40">
        <v>3</v>
      </c>
      <c r="AQ21" s="40"/>
      <c r="AR21" s="40">
        <v>2</v>
      </c>
      <c r="AS21" s="40"/>
      <c r="AT21" s="40"/>
      <c r="AU21" s="40"/>
      <c r="AV21" s="40"/>
      <c r="AW21" s="40"/>
      <c r="AY21" s="41"/>
      <c r="AZ21" s="41"/>
    </row>
    <row r="22" spans="1:52" s="28" customFormat="1" ht="35.25">
      <c r="A22" s="34" t="s">
        <v>101</v>
      </c>
      <c r="B22" s="35" t="s">
        <v>108</v>
      </c>
      <c r="C22" s="36" t="s">
        <v>174</v>
      </c>
      <c r="D22" s="37">
        <f t="shared" si="5"/>
        <v>50</v>
      </c>
      <c r="E22" s="37">
        <f t="shared" si="6"/>
        <v>40</v>
      </c>
      <c r="F22" s="38">
        <f t="shared" si="7"/>
        <v>30</v>
      </c>
      <c r="G22" s="38">
        <f t="shared" si="7"/>
        <v>0</v>
      </c>
      <c r="H22" s="39"/>
      <c r="I22" s="39"/>
      <c r="J22" s="39"/>
      <c r="K22" s="39"/>
      <c r="L22" s="38">
        <f t="shared" si="8"/>
        <v>10</v>
      </c>
      <c r="M22" s="37">
        <f t="shared" si="8"/>
        <v>10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>
        <v>30</v>
      </c>
      <c r="AI22" s="40"/>
      <c r="AJ22" s="40">
        <v>10</v>
      </c>
      <c r="AK22" s="40">
        <v>10</v>
      </c>
      <c r="AL22" s="40"/>
      <c r="AM22" s="40"/>
      <c r="AN22" s="40"/>
      <c r="AO22" s="40"/>
      <c r="AP22" s="40"/>
      <c r="AQ22" s="40">
        <v>2</v>
      </c>
      <c r="AR22" s="40">
        <v>2</v>
      </c>
      <c r="AS22" s="40"/>
      <c r="AT22" s="40"/>
      <c r="AU22" s="40"/>
      <c r="AV22" s="40">
        <v>2</v>
      </c>
      <c r="AW22" s="40"/>
      <c r="AY22" s="41"/>
      <c r="AZ22" s="41"/>
    </row>
    <row r="23" spans="1:52" s="28" customFormat="1" ht="35.25">
      <c r="A23" s="34" t="s">
        <v>102</v>
      </c>
      <c r="B23" s="35" t="s">
        <v>225</v>
      </c>
      <c r="C23" s="36" t="s">
        <v>175</v>
      </c>
      <c r="D23" s="37">
        <f t="shared" si="5"/>
        <v>275</v>
      </c>
      <c r="E23" s="37">
        <f t="shared" si="6"/>
        <v>135</v>
      </c>
      <c r="F23" s="38">
        <f t="shared" si="7"/>
        <v>45</v>
      </c>
      <c r="G23" s="38">
        <f t="shared" si="7"/>
        <v>60</v>
      </c>
      <c r="H23" s="39">
        <v>60</v>
      </c>
      <c r="I23" s="39"/>
      <c r="J23" s="39"/>
      <c r="K23" s="39"/>
      <c r="L23" s="38">
        <f t="shared" si="8"/>
        <v>30</v>
      </c>
      <c r="M23" s="37">
        <f t="shared" si="8"/>
        <v>140</v>
      </c>
      <c r="N23" s="40"/>
      <c r="O23" s="40"/>
      <c r="P23" s="40"/>
      <c r="Q23" s="40"/>
      <c r="R23" s="40">
        <v>15</v>
      </c>
      <c r="S23" s="40">
        <v>15</v>
      </c>
      <c r="T23" s="40">
        <v>5</v>
      </c>
      <c r="U23" s="40">
        <v>15</v>
      </c>
      <c r="V23" s="40">
        <v>15</v>
      </c>
      <c r="W23" s="40">
        <v>15</v>
      </c>
      <c r="X23" s="40">
        <v>10</v>
      </c>
      <c r="Y23" s="40">
        <v>35</v>
      </c>
      <c r="Z23" s="40">
        <v>15</v>
      </c>
      <c r="AA23" s="40">
        <v>15</v>
      </c>
      <c r="AB23" s="40">
        <v>5</v>
      </c>
      <c r="AC23" s="40">
        <v>40</v>
      </c>
      <c r="AD23" s="40"/>
      <c r="AE23" s="40">
        <v>15</v>
      </c>
      <c r="AF23" s="40">
        <v>10</v>
      </c>
      <c r="AG23" s="40">
        <v>50</v>
      </c>
      <c r="AH23" s="40"/>
      <c r="AI23" s="40"/>
      <c r="AJ23" s="40"/>
      <c r="AK23" s="40"/>
      <c r="AL23" s="40"/>
      <c r="AM23" s="40">
        <v>2</v>
      </c>
      <c r="AN23" s="40">
        <v>3</v>
      </c>
      <c r="AO23" s="40">
        <v>3</v>
      </c>
      <c r="AP23" s="40">
        <v>3</v>
      </c>
      <c r="AQ23" s="40"/>
      <c r="AR23" s="40">
        <v>5</v>
      </c>
      <c r="AS23" s="40"/>
      <c r="AT23" s="40">
        <v>2</v>
      </c>
      <c r="AU23" s="40"/>
      <c r="AV23" s="40">
        <v>11</v>
      </c>
      <c r="AW23" s="40"/>
      <c r="AY23" s="41"/>
      <c r="AZ23" s="41"/>
    </row>
    <row r="24" spans="1:52" s="28" customFormat="1" ht="35.25">
      <c r="A24" s="34" t="s">
        <v>114</v>
      </c>
      <c r="B24" s="35" t="s">
        <v>226</v>
      </c>
      <c r="C24" s="36" t="s">
        <v>171</v>
      </c>
      <c r="D24" s="37">
        <f t="shared" si="5"/>
        <v>100</v>
      </c>
      <c r="E24" s="37">
        <f t="shared" si="6"/>
        <v>40</v>
      </c>
      <c r="F24" s="38">
        <f t="shared" si="7"/>
        <v>30</v>
      </c>
      <c r="G24" s="38">
        <f t="shared" si="7"/>
        <v>0</v>
      </c>
      <c r="H24" s="39"/>
      <c r="I24" s="39"/>
      <c r="J24" s="39"/>
      <c r="K24" s="39"/>
      <c r="L24" s="38">
        <f t="shared" si="8"/>
        <v>10</v>
      </c>
      <c r="M24" s="37">
        <f t="shared" si="8"/>
        <v>60</v>
      </c>
      <c r="N24" s="40">
        <v>15</v>
      </c>
      <c r="O24" s="40"/>
      <c r="P24" s="40">
        <v>5</v>
      </c>
      <c r="Q24" s="40">
        <v>30</v>
      </c>
      <c r="R24" s="40">
        <v>15</v>
      </c>
      <c r="S24" s="40"/>
      <c r="T24" s="40">
        <v>5</v>
      </c>
      <c r="U24" s="40">
        <v>30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>
        <v>2</v>
      </c>
      <c r="AM24" s="40">
        <v>2</v>
      </c>
      <c r="AN24" s="40"/>
      <c r="AO24" s="40"/>
      <c r="AP24" s="40"/>
      <c r="AQ24" s="40"/>
      <c r="AR24" s="40">
        <v>2</v>
      </c>
      <c r="AS24" s="40"/>
      <c r="AT24" s="40"/>
      <c r="AU24" s="40"/>
      <c r="AV24" s="40"/>
      <c r="AW24" s="40"/>
      <c r="AY24" s="41"/>
      <c r="AZ24" s="41"/>
    </row>
    <row r="25" spans="1:52" s="28" customFormat="1" ht="35.25">
      <c r="A25" s="34" t="s">
        <v>115</v>
      </c>
      <c r="B25" s="35" t="s">
        <v>227</v>
      </c>
      <c r="C25" s="36" t="s">
        <v>172</v>
      </c>
      <c r="D25" s="37">
        <f t="shared" si="5"/>
        <v>100</v>
      </c>
      <c r="E25" s="37">
        <f t="shared" si="6"/>
        <v>45</v>
      </c>
      <c r="F25" s="38">
        <f t="shared" si="7"/>
        <v>0</v>
      </c>
      <c r="G25" s="38">
        <f t="shared" si="7"/>
        <v>30</v>
      </c>
      <c r="H25" s="39">
        <v>30</v>
      </c>
      <c r="I25" s="39"/>
      <c r="J25" s="39"/>
      <c r="K25" s="39"/>
      <c r="L25" s="38">
        <f t="shared" si="8"/>
        <v>15</v>
      </c>
      <c r="M25" s="37">
        <f t="shared" si="8"/>
        <v>55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>
        <v>30</v>
      </c>
      <c r="AB25" s="40">
        <v>15</v>
      </c>
      <c r="AC25" s="40">
        <v>55</v>
      </c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>
        <v>4</v>
      </c>
      <c r="AP25" s="40"/>
      <c r="AQ25" s="40"/>
      <c r="AR25" s="40">
        <v>2</v>
      </c>
      <c r="AS25" s="40"/>
      <c r="AT25" s="40">
        <v>4</v>
      </c>
      <c r="AU25" s="40"/>
      <c r="AV25" s="40"/>
      <c r="AW25" s="40"/>
      <c r="AY25" s="41"/>
      <c r="AZ25" s="41"/>
    </row>
    <row r="26" spans="1:52" s="28" customFormat="1" ht="49.5">
      <c r="A26" s="34" t="s">
        <v>116</v>
      </c>
      <c r="B26" s="35" t="s">
        <v>250</v>
      </c>
      <c r="C26" s="36" t="s">
        <v>170</v>
      </c>
      <c r="D26" s="37">
        <f t="shared" si="5"/>
        <v>25</v>
      </c>
      <c r="E26" s="37">
        <f t="shared" si="6"/>
        <v>20</v>
      </c>
      <c r="F26" s="38">
        <f t="shared" si="7"/>
        <v>0</v>
      </c>
      <c r="G26" s="38">
        <f t="shared" si="7"/>
        <v>15</v>
      </c>
      <c r="H26" s="39">
        <v>15</v>
      </c>
      <c r="I26" s="39"/>
      <c r="J26" s="39"/>
      <c r="K26" s="39"/>
      <c r="L26" s="38">
        <f t="shared" si="8"/>
        <v>5</v>
      </c>
      <c r="M26" s="37">
        <f t="shared" si="8"/>
        <v>5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>
        <v>15</v>
      </c>
      <c r="AB26" s="40">
        <v>5</v>
      </c>
      <c r="AC26" s="40">
        <v>5</v>
      </c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>
        <v>1</v>
      </c>
      <c r="AP26" s="40"/>
      <c r="AQ26" s="40"/>
      <c r="AR26" s="40">
        <v>1</v>
      </c>
      <c r="AS26" s="40"/>
      <c r="AT26" s="40">
        <v>1</v>
      </c>
      <c r="AU26" s="40"/>
      <c r="AV26" s="40"/>
      <c r="AW26" s="40"/>
      <c r="AY26" s="41"/>
      <c r="AZ26" s="41"/>
    </row>
    <row r="27" spans="1:52" s="28" customFormat="1" ht="35.25">
      <c r="A27" s="34" t="s">
        <v>117</v>
      </c>
      <c r="B27" s="35" t="s">
        <v>112</v>
      </c>
      <c r="C27" s="36" t="s">
        <v>176</v>
      </c>
      <c r="D27" s="37">
        <f t="shared" si="5"/>
        <v>400</v>
      </c>
      <c r="E27" s="37">
        <f t="shared" si="6"/>
        <v>110</v>
      </c>
      <c r="F27" s="38">
        <f t="shared" si="7"/>
        <v>0</v>
      </c>
      <c r="G27" s="38">
        <f t="shared" si="7"/>
        <v>60</v>
      </c>
      <c r="H27" s="39"/>
      <c r="I27" s="39"/>
      <c r="J27" s="39">
        <v>60</v>
      </c>
      <c r="K27" s="39"/>
      <c r="L27" s="38">
        <f t="shared" si="8"/>
        <v>50</v>
      </c>
      <c r="M27" s="37">
        <f t="shared" si="8"/>
        <v>290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>
        <v>30</v>
      </c>
      <c r="AF27" s="40">
        <v>15</v>
      </c>
      <c r="AG27" s="40">
        <v>30</v>
      </c>
      <c r="AH27" s="40"/>
      <c r="AI27" s="40">
        <v>30</v>
      </c>
      <c r="AJ27" s="40">
        <v>35</v>
      </c>
      <c r="AK27" s="40">
        <v>260</v>
      </c>
      <c r="AL27" s="40"/>
      <c r="AM27" s="40"/>
      <c r="AN27" s="40"/>
      <c r="AO27" s="40"/>
      <c r="AP27" s="40">
        <v>3</v>
      </c>
      <c r="AQ27" s="40">
        <v>13</v>
      </c>
      <c r="AR27" s="40">
        <v>4</v>
      </c>
      <c r="AS27" s="40"/>
      <c r="AT27" s="40">
        <v>16</v>
      </c>
      <c r="AU27" s="40"/>
      <c r="AV27" s="40"/>
      <c r="AW27" s="40">
        <v>16</v>
      </c>
      <c r="AY27" s="41"/>
      <c r="AZ27" s="41"/>
    </row>
    <row r="28" spans="1:52" s="28" customFormat="1" ht="31.5" customHeight="1">
      <c r="A28" s="34" t="s">
        <v>118</v>
      </c>
      <c r="B28" s="35" t="s">
        <v>113</v>
      </c>
      <c r="C28" s="36" t="s">
        <v>177</v>
      </c>
      <c r="D28" s="37">
        <f t="shared" si="5"/>
        <v>475</v>
      </c>
      <c r="E28" s="37">
        <f t="shared" si="6"/>
        <v>25</v>
      </c>
      <c r="F28" s="38">
        <f t="shared" si="7"/>
        <v>0</v>
      </c>
      <c r="G28" s="38">
        <f t="shared" si="7"/>
        <v>0</v>
      </c>
      <c r="H28" s="39"/>
      <c r="I28" s="39"/>
      <c r="J28" s="39"/>
      <c r="K28" s="39"/>
      <c r="L28" s="38">
        <f t="shared" si="8"/>
        <v>25</v>
      </c>
      <c r="M28" s="37">
        <f t="shared" si="8"/>
        <v>450</v>
      </c>
      <c r="N28" s="40"/>
      <c r="O28" s="40"/>
      <c r="P28" s="40"/>
      <c r="Q28" s="40"/>
      <c r="R28" s="40"/>
      <c r="S28" s="40"/>
      <c r="T28" s="40">
        <v>10</v>
      </c>
      <c r="U28" s="40">
        <v>90</v>
      </c>
      <c r="V28" s="40"/>
      <c r="W28" s="40"/>
      <c r="X28" s="40">
        <v>5</v>
      </c>
      <c r="Y28" s="40">
        <v>120</v>
      </c>
      <c r="Z28" s="40"/>
      <c r="AA28" s="40"/>
      <c r="AB28" s="40">
        <v>5</v>
      </c>
      <c r="AC28" s="40">
        <v>120</v>
      </c>
      <c r="AD28" s="40"/>
      <c r="AE28" s="40"/>
      <c r="AF28" s="40">
        <v>5</v>
      </c>
      <c r="AG28" s="40">
        <v>120</v>
      </c>
      <c r="AH28" s="40"/>
      <c r="AI28" s="40"/>
      <c r="AJ28" s="40"/>
      <c r="AK28" s="40"/>
      <c r="AL28" s="40"/>
      <c r="AM28" s="40">
        <v>4</v>
      </c>
      <c r="AN28" s="40">
        <v>5</v>
      </c>
      <c r="AO28" s="40">
        <v>5</v>
      </c>
      <c r="AP28" s="40">
        <v>5</v>
      </c>
      <c r="AQ28" s="40"/>
      <c r="AR28" s="40">
        <v>1</v>
      </c>
      <c r="AS28" s="40"/>
      <c r="AT28" s="40">
        <v>19</v>
      </c>
      <c r="AU28" s="40"/>
      <c r="AV28" s="40"/>
      <c r="AW28" s="40">
        <v>19</v>
      </c>
      <c r="AY28" s="41"/>
      <c r="AZ28" s="41"/>
    </row>
    <row r="29" spans="1:52" s="33" customFormat="1" ht="45.75">
      <c r="A29" s="27" t="s">
        <v>21</v>
      </c>
      <c r="B29" s="30" t="s">
        <v>228</v>
      </c>
      <c r="C29" s="27"/>
      <c r="D29" s="31">
        <f aca="true" t="shared" si="9" ref="D29:AW29">SUM(D30:D39)</f>
        <v>875</v>
      </c>
      <c r="E29" s="31">
        <f t="shared" si="9"/>
        <v>480</v>
      </c>
      <c r="F29" s="32">
        <f t="shared" si="9"/>
        <v>75</v>
      </c>
      <c r="G29" s="32">
        <f t="shared" si="9"/>
        <v>315</v>
      </c>
      <c r="H29" s="32">
        <f t="shared" si="9"/>
        <v>75</v>
      </c>
      <c r="I29" s="32">
        <f t="shared" si="9"/>
        <v>240</v>
      </c>
      <c r="J29" s="32">
        <f t="shared" si="9"/>
        <v>0</v>
      </c>
      <c r="K29" s="32">
        <f t="shared" si="9"/>
        <v>0</v>
      </c>
      <c r="L29" s="32">
        <f t="shared" si="9"/>
        <v>90</v>
      </c>
      <c r="M29" s="31">
        <f t="shared" si="9"/>
        <v>395</v>
      </c>
      <c r="N29" s="32">
        <f t="shared" si="9"/>
        <v>0</v>
      </c>
      <c r="O29" s="32">
        <f t="shared" si="9"/>
        <v>60</v>
      </c>
      <c r="P29" s="32">
        <f t="shared" si="9"/>
        <v>15</v>
      </c>
      <c r="Q29" s="32">
        <f t="shared" si="9"/>
        <v>75</v>
      </c>
      <c r="R29" s="32">
        <f t="shared" si="9"/>
        <v>0</v>
      </c>
      <c r="S29" s="32">
        <f t="shared" si="9"/>
        <v>45</v>
      </c>
      <c r="T29" s="32">
        <f t="shared" si="9"/>
        <v>15</v>
      </c>
      <c r="U29" s="32">
        <f t="shared" si="9"/>
        <v>65</v>
      </c>
      <c r="V29" s="32">
        <f t="shared" si="9"/>
        <v>45</v>
      </c>
      <c r="W29" s="32">
        <f t="shared" si="9"/>
        <v>45</v>
      </c>
      <c r="X29" s="32">
        <f t="shared" si="9"/>
        <v>15</v>
      </c>
      <c r="Y29" s="32">
        <f t="shared" si="9"/>
        <v>95</v>
      </c>
      <c r="Z29" s="32">
        <f t="shared" si="9"/>
        <v>15</v>
      </c>
      <c r="AA29" s="32">
        <f t="shared" si="9"/>
        <v>45</v>
      </c>
      <c r="AB29" s="32">
        <f t="shared" si="9"/>
        <v>10</v>
      </c>
      <c r="AC29" s="32">
        <f t="shared" si="9"/>
        <v>30</v>
      </c>
      <c r="AD29" s="32">
        <f t="shared" si="9"/>
        <v>15</v>
      </c>
      <c r="AE29" s="32">
        <f t="shared" si="9"/>
        <v>45</v>
      </c>
      <c r="AF29" s="32">
        <f t="shared" si="9"/>
        <v>20</v>
      </c>
      <c r="AG29" s="32">
        <f t="shared" si="9"/>
        <v>45</v>
      </c>
      <c r="AH29" s="32">
        <f t="shared" si="9"/>
        <v>0</v>
      </c>
      <c r="AI29" s="32">
        <f t="shared" si="9"/>
        <v>75</v>
      </c>
      <c r="AJ29" s="32">
        <f t="shared" si="9"/>
        <v>15</v>
      </c>
      <c r="AK29" s="32">
        <f t="shared" si="9"/>
        <v>85</v>
      </c>
      <c r="AL29" s="32">
        <f t="shared" si="9"/>
        <v>6</v>
      </c>
      <c r="AM29" s="32">
        <f t="shared" si="9"/>
        <v>5</v>
      </c>
      <c r="AN29" s="32">
        <f t="shared" si="9"/>
        <v>8</v>
      </c>
      <c r="AO29" s="32">
        <f t="shared" si="9"/>
        <v>4</v>
      </c>
      <c r="AP29" s="32">
        <f t="shared" si="9"/>
        <v>5</v>
      </c>
      <c r="AQ29" s="32">
        <f t="shared" si="9"/>
        <v>7</v>
      </c>
      <c r="AR29" s="32">
        <f t="shared" si="9"/>
        <v>19</v>
      </c>
      <c r="AS29" s="32">
        <f t="shared" si="9"/>
        <v>0</v>
      </c>
      <c r="AT29" s="32">
        <f t="shared" si="9"/>
        <v>26</v>
      </c>
      <c r="AU29" s="32">
        <f t="shared" si="9"/>
        <v>0</v>
      </c>
      <c r="AV29" s="32">
        <f t="shared" si="9"/>
        <v>0</v>
      </c>
      <c r="AW29" s="32">
        <f t="shared" si="9"/>
        <v>35</v>
      </c>
      <c r="AY29" s="41"/>
      <c r="AZ29" s="41"/>
    </row>
    <row r="30" spans="1:52" s="28" customFormat="1" ht="35.25">
      <c r="A30" s="34" t="s">
        <v>97</v>
      </c>
      <c r="B30" s="35" t="s">
        <v>229</v>
      </c>
      <c r="C30" s="36" t="s">
        <v>180</v>
      </c>
      <c r="D30" s="37">
        <f aca="true" t="shared" si="10" ref="D30:D39">SUM(E30,M30)</f>
        <v>25</v>
      </c>
      <c r="E30" s="37">
        <f aca="true" t="shared" si="11" ref="E30:E39">SUM(F30:G30,L30)</f>
        <v>15</v>
      </c>
      <c r="F30" s="38">
        <f aca="true" t="shared" si="12" ref="F30:G39">SUM(N30,R30,V30,Z30,AD30,AH30)</f>
        <v>15</v>
      </c>
      <c r="G30" s="38">
        <f t="shared" si="12"/>
        <v>0</v>
      </c>
      <c r="H30" s="39"/>
      <c r="I30" s="39"/>
      <c r="J30" s="39"/>
      <c r="K30" s="39"/>
      <c r="L30" s="38">
        <f aca="true" t="shared" si="13" ref="L30:M39">SUM(P30,T30,X30,AB30,AF30,AJ30)</f>
        <v>0</v>
      </c>
      <c r="M30" s="37">
        <f t="shared" si="13"/>
        <v>10</v>
      </c>
      <c r="N30" s="40"/>
      <c r="O30" s="40"/>
      <c r="P30" s="40"/>
      <c r="Q30" s="40"/>
      <c r="R30" s="40"/>
      <c r="S30" s="40"/>
      <c r="T30" s="40"/>
      <c r="U30" s="40"/>
      <c r="V30" s="40">
        <v>15</v>
      </c>
      <c r="W30" s="40"/>
      <c r="X30" s="40"/>
      <c r="Y30" s="40">
        <v>10</v>
      </c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>
        <v>1</v>
      </c>
      <c r="AO30" s="40"/>
      <c r="AP30" s="40"/>
      <c r="AQ30" s="40"/>
      <c r="AR30" s="40">
        <v>1</v>
      </c>
      <c r="AS30" s="40"/>
      <c r="AT30" s="40"/>
      <c r="AU30" s="40"/>
      <c r="AV30" s="40"/>
      <c r="AW30" s="40">
        <v>1</v>
      </c>
      <c r="AY30" s="41"/>
      <c r="AZ30" s="41"/>
    </row>
    <row r="31" spans="1:52" s="28" customFormat="1" ht="35.25">
      <c r="A31" s="34" t="s">
        <v>98</v>
      </c>
      <c r="B31" s="35" t="s">
        <v>230</v>
      </c>
      <c r="C31" s="36" t="s">
        <v>170</v>
      </c>
      <c r="D31" s="37">
        <f t="shared" si="10"/>
        <v>25</v>
      </c>
      <c r="E31" s="37">
        <f t="shared" si="11"/>
        <v>20</v>
      </c>
      <c r="F31" s="38">
        <f t="shared" si="12"/>
        <v>15</v>
      </c>
      <c r="G31" s="38">
        <f t="shared" si="12"/>
        <v>0</v>
      </c>
      <c r="H31" s="39"/>
      <c r="I31" s="39"/>
      <c r="J31" s="39"/>
      <c r="K31" s="39"/>
      <c r="L31" s="38">
        <f t="shared" si="13"/>
        <v>5</v>
      </c>
      <c r="M31" s="37">
        <f t="shared" si="13"/>
        <v>5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>
        <v>15</v>
      </c>
      <c r="AA31" s="40"/>
      <c r="AB31" s="40">
        <v>5</v>
      </c>
      <c r="AC31" s="40">
        <v>5</v>
      </c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>
        <v>1</v>
      </c>
      <c r="AP31" s="40"/>
      <c r="AQ31" s="40"/>
      <c r="AR31" s="40">
        <v>1</v>
      </c>
      <c r="AS31" s="40"/>
      <c r="AT31" s="40"/>
      <c r="AU31" s="40"/>
      <c r="AV31" s="40"/>
      <c r="AW31" s="40">
        <v>1</v>
      </c>
      <c r="AY31" s="41"/>
      <c r="AZ31" s="41"/>
    </row>
    <row r="32" spans="1:52" s="28" customFormat="1" ht="35.25">
      <c r="A32" s="34" t="s">
        <v>99</v>
      </c>
      <c r="B32" s="35" t="s">
        <v>231</v>
      </c>
      <c r="C32" s="36" t="s">
        <v>168</v>
      </c>
      <c r="D32" s="37">
        <f t="shared" si="10"/>
        <v>50</v>
      </c>
      <c r="E32" s="37">
        <f t="shared" si="11"/>
        <v>35</v>
      </c>
      <c r="F32" s="38">
        <f t="shared" si="12"/>
        <v>15</v>
      </c>
      <c r="G32" s="38">
        <f t="shared" si="12"/>
        <v>15</v>
      </c>
      <c r="H32" s="39">
        <v>15</v>
      </c>
      <c r="I32" s="39"/>
      <c r="J32" s="39"/>
      <c r="K32" s="39"/>
      <c r="L32" s="38">
        <f t="shared" si="13"/>
        <v>5</v>
      </c>
      <c r="M32" s="37">
        <f t="shared" si="13"/>
        <v>15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>
        <v>15</v>
      </c>
      <c r="AE32" s="40">
        <v>15</v>
      </c>
      <c r="AF32" s="40">
        <v>5</v>
      </c>
      <c r="AG32" s="40">
        <v>15</v>
      </c>
      <c r="AH32" s="40"/>
      <c r="AI32" s="40"/>
      <c r="AJ32" s="40"/>
      <c r="AK32" s="40"/>
      <c r="AL32" s="40"/>
      <c r="AM32" s="40"/>
      <c r="AN32" s="40"/>
      <c r="AO32" s="40"/>
      <c r="AP32" s="40">
        <v>2</v>
      </c>
      <c r="AQ32" s="40"/>
      <c r="AR32" s="40">
        <v>1</v>
      </c>
      <c r="AS32" s="40"/>
      <c r="AT32" s="40">
        <v>1</v>
      </c>
      <c r="AU32" s="40"/>
      <c r="AV32" s="40"/>
      <c r="AW32" s="40">
        <v>2</v>
      </c>
      <c r="AY32" s="41"/>
      <c r="AZ32" s="41"/>
    </row>
    <row r="33" spans="1:52" s="28" customFormat="1" ht="35.25">
      <c r="A33" s="34" t="s">
        <v>100</v>
      </c>
      <c r="B33" s="35" t="s">
        <v>232</v>
      </c>
      <c r="C33" s="36" t="s">
        <v>180</v>
      </c>
      <c r="D33" s="37">
        <f t="shared" si="10"/>
        <v>25</v>
      </c>
      <c r="E33" s="37">
        <f t="shared" si="11"/>
        <v>15</v>
      </c>
      <c r="F33" s="38">
        <f t="shared" si="12"/>
        <v>15</v>
      </c>
      <c r="G33" s="38">
        <f t="shared" si="12"/>
        <v>0</v>
      </c>
      <c r="H33" s="39"/>
      <c r="I33" s="39"/>
      <c r="J33" s="39"/>
      <c r="K33" s="39"/>
      <c r="L33" s="38">
        <f t="shared" si="13"/>
        <v>0</v>
      </c>
      <c r="M33" s="37">
        <f t="shared" si="13"/>
        <v>10</v>
      </c>
      <c r="N33" s="40"/>
      <c r="O33" s="40"/>
      <c r="P33" s="40"/>
      <c r="Q33" s="40"/>
      <c r="R33" s="40"/>
      <c r="S33" s="40"/>
      <c r="T33" s="40"/>
      <c r="U33" s="40"/>
      <c r="V33" s="40">
        <v>15</v>
      </c>
      <c r="W33" s="40"/>
      <c r="X33" s="40"/>
      <c r="Y33" s="40">
        <v>10</v>
      </c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>
        <v>1</v>
      </c>
      <c r="AO33" s="40"/>
      <c r="AP33" s="40"/>
      <c r="AQ33" s="40"/>
      <c r="AR33" s="40">
        <v>1</v>
      </c>
      <c r="AS33" s="40"/>
      <c r="AT33" s="40"/>
      <c r="AU33" s="40"/>
      <c r="AV33" s="40"/>
      <c r="AW33" s="40">
        <v>1</v>
      </c>
      <c r="AY33" s="41"/>
      <c r="AZ33" s="41"/>
    </row>
    <row r="34" spans="1:52" s="28" customFormat="1" ht="35.25">
      <c r="A34" s="34" t="s">
        <v>101</v>
      </c>
      <c r="B34" s="35" t="s">
        <v>233</v>
      </c>
      <c r="C34" s="36" t="s">
        <v>180</v>
      </c>
      <c r="D34" s="37">
        <f t="shared" si="10"/>
        <v>25</v>
      </c>
      <c r="E34" s="37">
        <f t="shared" si="11"/>
        <v>15</v>
      </c>
      <c r="F34" s="38">
        <f t="shared" si="12"/>
        <v>15</v>
      </c>
      <c r="G34" s="38">
        <f t="shared" si="12"/>
        <v>0</v>
      </c>
      <c r="H34" s="39"/>
      <c r="I34" s="39"/>
      <c r="J34" s="39"/>
      <c r="K34" s="39"/>
      <c r="L34" s="38">
        <f t="shared" si="13"/>
        <v>0</v>
      </c>
      <c r="M34" s="37">
        <f t="shared" si="13"/>
        <v>10</v>
      </c>
      <c r="N34" s="40"/>
      <c r="O34" s="40"/>
      <c r="P34" s="40"/>
      <c r="Q34" s="40"/>
      <c r="R34" s="40"/>
      <c r="S34" s="40"/>
      <c r="T34" s="40"/>
      <c r="U34" s="40"/>
      <c r="V34" s="40">
        <v>15</v>
      </c>
      <c r="W34" s="40"/>
      <c r="X34" s="40"/>
      <c r="Y34" s="40">
        <v>10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>
        <v>1</v>
      </c>
      <c r="AO34" s="40"/>
      <c r="AP34" s="40"/>
      <c r="AQ34" s="40"/>
      <c r="AR34" s="40">
        <v>1</v>
      </c>
      <c r="AS34" s="40"/>
      <c r="AT34" s="40"/>
      <c r="AU34" s="40"/>
      <c r="AV34" s="40"/>
      <c r="AW34" s="40">
        <v>1</v>
      </c>
      <c r="AY34" s="41"/>
      <c r="AZ34" s="41"/>
    </row>
    <row r="35" spans="1:52" s="28" customFormat="1" ht="35.25">
      <c r="A35" s="34" t="s">
        <v>102</v>
      </c>
      <c r="B35" s="35" t="s">
        <v>234</v>
      </c>
      <c r="C35" s="36" t="s">
        <v>170</v>
      </c>
      <c r="D35" s="37">
        <f t="shared" si="10"/>
        <v>125</v>
      </c>
      <c r="E35" s="37">
        <f t="shared" si="11"/>
        <v>65</v>
      </c>
      <c r="F35" s="38">
        <f t="shared" si="12"/>
        <v>0</v>
      </c>
      <c r="G35" s="38">
        <f t="shared" si="12"/>
        <v>60</v>
      </c>
      <c r="H35" s="39">
        <v>60</v>
      </c>
      <c r="I35" s="39"/>
      <c r="J35" s="39"/>
      <c r="K35" s="39"/>
      <c r="L35" s="38">
        <f t="shared" si="13"/>
        <v>5</v>
      </c>
      <c r="M35" s="37">
        <f t="shared" si="13"/>
        <v>60</v>
      </c>
      <c r="N35" s="40"/>
      <c r="O35" s="40"/>
      <c r="P35" s="40"/>
      <c r="Q35" s="40"/>
      <c r="R35" s="40"/>
      <c r="S35" s="40">
        <v>15</v>
      </c>
      <c r="T35" s="40"/>
      <c r="U35" s="40">
        <v>10</v>
      </c>
      <c r="V35" s="40"/>
      <c r="W35" s="40">
        <v>15</v>
      </c>
      <c r="X35" s="40">
        <v>5</v>
      </c>
      <c r="Y35" s="40">
        <v>30</v>
      </c>
      <c r="Z35" s="40"/>
      <c r="AA35" s="40">
        <v>30</v>
      </c>
      <c r="AB35" s="40"/>
      <c r="AC35" s="40">
        <v>20</v>
      </c>
      <c r="AD35" s="40"/>
      <c r="AE35" s="40"/>
      <c r="AF35" s="40"/>
      <c r="AG35" s="40"/>
      <c r="AH35" s="40"/>
      <c r="AI35" s="40"/>
      <c r="AJ35" s="40"/>
      <c r="AK35" s="40"/>
      <c r="AL35" s="40"/>
      <c r="AM35" s="40">
        <v>1</v>
      </c>
      <c r="AN35" s="40">
        <v>2</v>
      </c>
      <c r="AO35" s="40">
        <v>2</v>
      </c>
      <c r="AP35" s="40"/>
      <c r="AQ35" s="40"/>
      <c r="AR35" s="40">
        <v>2</v>
      </c>
      <c r="AS35" s="40"/>
      <c r="AT35" s="40">
        <v>1</v>
      </c>
      <c r="AU35" s="40"/>
      <c r="AV35" s="40"/>
      <c r="AW35" s="40">
        <v>5</v>
      </c>
      <c r="AY35" s="41"/>
      <c r="AZ35" s="41"/>
    </row>
    <row r="36" spans="1:52" s="28" customFormat="1" ht="35.25">
      <c r="A36" s="34" t="s">
        <v>114</v>
      </c>
      <c r="B36" s="35" t="s">
        <v>235</v>
      </c>
      <c r="C36" s="36" t="s">
        <v>179</v>
      </c>
      <c r="D36" s="37">
        <f t="shared" si="10"/>
        <v>325</v>
      </c>
      <c r="E36" s="37">
        <f t="shared" si="11"/>
        <v>160</v>
      </c>
      <c r="F36" s="38">
        <f t="shared" si="12"/>
        <v>0</v>
      </c>
      <c r="G36" s="38">
        <f t="shared" si="12"/>
        <v>120</v>
      </c>
      <c r="H36" s="39"/>
      <c r="I36" s="39">
        <v>120</v>
      </c>
      <c r="J36" s="39"/>
      <c r="K36" s="39"/>
      <c r="L36" s="38">
        <f t="shared" si="13"/>
        <v>40</v>
      </c>
      <c r="M36" s="37">
        <f t="shared" si="13"/>
        <v>165</v>
      </c>
      <c r="N36" s="40"/>
      <c r="O36" s="40">
        <v>60</v>
      </c>
      <c r="P36" s="40">
        <v>15</v>
      </c>
      <c r="Q36" s="40">
        <v>75</v>
      </c>
      <c r="R36" s="40"/>
      <c r="S36" s="40">
        <v>30</v>
      </c>
      <c r="T36" s="40">
        <v>15</v>
      </c>
      <c r="U36" s="40">
        <v>55</v>
      </c>
      <c r="V36" s="40"/>
      <c r="W36" s="40">
        <v>30</v>
      </c>
      <c r="X36" s="40">
        <v>10</v>
      </c>
      <c r="Y36" s="40">
        <v>35</v>
      </c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>
        <v>6</v>
      </c>
      <c r="AM36" s="40">
        <v>4</v>
      </c>
      <c r="AN36" s="40">
        <v>3</v>
      </c>
      <c r="AO36" s="40"/>
      <c r="AP36" s="40"/>
      <c r="AQ36" s="40"/>
      <c r="AR36" s="40">
        <v>6</v>
      </c>
      <c r="AS36" s="40"/>
      <c r="AT36" s="40">
        <v>13</v>
      </c>
      <c r="AU36" s="40"/>
      <c r="AV36" s="40"/>
      <c r="AW36" s="40">
        <v>13</v>
      </c>
      <c r="AY36" s="41"/>
      <c r="AZ36" s="41"/>
    </row>
    <row r="37" spans="1:52" s="28" customFormat="1" ht="58.5" customHeight="1">
      <c r="A37" s="34" t="s">
        <v>115</v>
      </c>
      <c r="B37" s="35" t="s">
        <v>236</v>
      </c>
      <c r="C37" s="36" t="s">
        <v>174</v>
      </c>
      <c r="D37" s="37">
        <f t="shared" si="10"/>
        <v>50</v>
      </c>
      <c r="E37" s="37">
        <f t="shared" si="11"/>
        <v>30</v>
      </c>
      <c r="F37" s="38">
        <f t="shared" si="12"/>
        <v>0</v>
      </c>
      <c r="G37" s="38">
        <f t="shared" si="12"/>
        <v>30</v>
      </c>
      <c r="H37" s="39"/>
      <c r="I37" s="39">
        <v>30</v>
      </c>
      <c r="J37" s="39"/>
      <c r="K37" s="39"/>
      <c r="L37" s="38">
        <f t="shared" si="13"/>
        <v>0</v>
      </c>
      <c r="M37" s="37">
        <f t="shared" si="13"/>
        <v>20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>
        <v>30</v>
      </c>
      <c r="AJ37" s="40"/>
      <c r="AK37" s="40">
        <v>20</v>
      </c>
      <c r="AL37" s="40"/>
      <c r="AM37" s="40"/>
      <c r="AN37" s="40"/>
      <c r="AO37" s="40"/>
      <c r="AP37" s="40"/>
      <c r="AQ37" s="40">
        <v>2</v>
      </c>
      <c r="AR37" s="40">
        <v>1</v>
      </c>
      <c r="AS37" s="40"/>
      <c r="AT37" s="40">
        <v>2</v>
      </c>
      <c r="AU37" s="40"/>
      <c r="AV37" s="40"/>
      <c r="AW37" s="40">
        <v>2</v>
      </c>
      <c r="AY37" s="41"/>
      <c r="AZ37" s="41"/>
    </row>
    <row r="38" spans="1:52" s="28" customFormat="1" ht="51.75" customHeight="1">
      <c r="A38" s="34" t="s">
        <v>116</v>
      </c>
      <c r="B38" s="35" t="s">
        <v>245</v>
      </c>
      <c r="C38" s="36" t="s">
        <v>174</v>
      </c>
      <c r="D38" s="37">
        <f t="shared" si="10"/>
        <v>50</v>
      </c>
      <c r="E38" s="37">
        <f t="shared" si="11"/>
        <v>35</v>
      </c>
      <c r="F38" s="38">
        <f t="shared" si="12"/>
        <v>0</v>
      </c>
      <c r="G38" s="38">
        <f t="shared" si="12"/>
        <v>30</v>
      </c>
      <c r="H38" s="39"/>
      <c r="I38" s="39">
        <v>30</v>
      </c>
      <c r="J38" s="39"/>
      <c r="K38" s="39"/>
      <c r="L38" s="38">
        <f t="shared" si="13"/>
        <v>5</v>
      </c>
      <c r="M38" s="37">
        <f t="shared" si="13"/>
        <v>15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>
        <v>30</v>
      </c>
      <c r="AJ38" s="40">
        <v>5</v>
      </c>
      <c r="AK38" s="40">
        <v>15</v>
      </c>
      <c r="AL38" s="40"/>
      <c r="AM38" s="40"/>
      <c r="AN38" s="40"/>
      <c r="AO38" s="40"/>
      <c r="AP38" s="40"/>
      <c r="AQ38" s="40">
        <v>2</v>
      </c>
      <c r="AR38" s="40">
        <v>1</v>
      </c>
      <c r="AS38" s="40"/>
      <c r="AT38" s="40">
        <v>2</v>
      </c>
      <c r="AU38" s="40"/>
      <c r="AV38" s="40"/>
      <c r="AW38" s="40">
        <v>2</v>
      </c>
      <c r="AY38" s="41"/>
      <c r="AZ38" s="41"/>
    </row>
    <row r="39" spans="1:52" s="28" customFormat="1" ht="63" customHeight="1">
      <c r="A39" s="34" t="s">
        <v>117</v>
      </c>
      <c r="B39" s="35" t="s">
        <v>244</v>
      </c>
      <c r="C39" s="36" t="s">
        <v>176</v>
      </c>
      <c r="D39" s="37">
        <f t="shared" si="10"/>
        <v>175</v>
      </c>
      <c r="E39" s="37">
        <f t="shared" si="11"/>
        <v>90</v>
      </c>
      <c r="F39" s="38">
        <f t="shared" si="12"/>
        <v>0</v>
      </c>
      <c r="G39" s="38">
        <f t="shared" si="12"/>
        <v>60</v>
      </c>
      <c r="H39" s="39"/>
      <c r="I39" s="39">
        <v>60</v>
      </c>
      <c r="J39" s="39"/>
      <c r="K39" s="39"/>
      <c r="L39" s="38">
        <f t="shared" si="13"/>
        <v>30</v>
      </c>
      <c r="M39" s="37">
        <f t="shared" si="13"/>
        <v>85</v>
      </c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>
        <v>15</v>
      </c>
      <c r="AB39" s="40">
        <v>5</v>
      </c>
      <c r="AC39" s="40">
        <v>5</v>
      </c>
      <c r="AD39" s="40"/>
      <c r="AE39" s="40">
        <v>30</v>
      </c>
      <c r="AF39" s="40">
        <v>15</v>
      </c>
      <c r="AG39" s="40">
        <v>30</v>
      </c>
      <c r="AH39" s="40"/>
      <c r="AI39" s="40">
        <v>15</v>
      </c>
      <c r="AJ39" s="40">
        <v>10</v>
      </c>
      <c r="AK39" s="40">
        <v>50</v>
      </c>
      <c r="AL39" s="40"/>
      <c r="AM39" s="40"/>
      <c r="AN39" s="40"/>
      <c r="AO39" s="40">
        <v>1</v>
      </c>
      <c r="AP39" s="40">
        <v>3</v>
      </c>
      <c r="AQ39" s="40">
        <v>3</v>
      </c>
      <c r="AR39" s="40">
        <v>4</v>
      </c>
      <c r="AS39" s="40"/>
      <c r="AT39" s="40">
        <v>7</v>
      </c>
      <c r="AU39" s="40"/>
      <c r="AV39" s="40"/>
      <c r="AW39" s="40">
        <v>7</v>
      </c>
      <c r="AY39" s="41"/>
      <c r="AZ39" s="41"/>
    </row>
    <row r="40" spans="1:49" s="28" customFormat="1" ht="35.25">
      <c r="A40" s="60" t="s">
        <v>243</v>
      </c>
      <c r="B40" s="61"/>
      <c r="C40" s="62"/>
      <c r="D40" s="56">
        <f aca="true" t="shared" si="14" ref="D40:AW40">SUM(D8,D14,D17,D29)</f>
        <v>4510</v>
      </c>
      <c r="E40" s="56">
        <f t="shared" si="14"/>
        <v>2260</v>
      </c>
      <c r="F40" s="56">
        <f t="shared" si="14"/>
        <v>300</v>
      </c>
      <c r="G40" s="56">
        <f t="shared" si="14"/>
        <v>1500</v>
      </c>
      <c r="H40" s="56">
        <f t="shared" si="14"/>
        <v>315</v>
      </c>
      <c r="I40" s="56">
        <f t="shared" si="14"/>
        <v>1110</v>
      </c>
      <c r="J40" s="56">
        <f t="shared" si="14"/>
        <v>60</v>
      </c>
      <c r="K40" s="56">
        <f t="shared" si="14"/>
        <v>15</v>
      </c>
      <c r="L40" s="56">
        <f t="shared" si="14"/>
        <v>460</v>
      </c>
      <c r="M40" s="56">
        <f t="shared" si="14"/>
        <v>2250</v>
      </c>
      <c r="N40" s="37">
        <f t="shared" si="14"/>
        <v>30</v>
      </c>
      <c r="O40" s="37">
        <f t="shared" si="14"/>
        <v>345</v>
      </c>
      <c r="P40" s="37">
        <f t="shared" si="14"/>
        <v>80</v>
      </c>
      <c r="Q40" s="37">
        <f t="shared" si="14"/>
        <v>300</v>
      </c>
      <c r="R40" s="37">
        <f t="shared" si="14"/>
        <v>60</v>
      </c>
      <c r="S40" s="37">
        <f t="shared" si="14"/>
        <v>270</v>
      </c>
      <c r="T40" s="37">
        <f t="shared" si="14"/>
        <v>75</v>
      </c>
      <c r="U40" s="37">
        <f t="shared" si="14"/>
        <v>350</v>
      </c>
      <c r="V40" s="37">
        <f t="shared" si="14"/>
        <v>75</v>
      </c>
      <c r="W40" s="37">
        <f t="shared" si="14"/>
        <v>225</v>
      </c>
      <c r="X40" s="37">
        <f t="shared" si="14"/>
        <v>65</v>
      </c>
      <c r="Y40" s="37">
        <f t="shared" si="14"/>
        <v>385</v>
      </c>
      <c r="Z40" s="37">
        <f t="shared" si="14"/>
        <v>30</v>
      </c>
      <c r="AA40" s="37">
        <f t="shared" si="14"/>
        <v>270</v>
      </c>
      <c r="AB40" s="37">
        <f t="shared" si="14"/>
        <v>75</v>
      </c>
      <c r="AC40" s="37">
        <f t="shared" si="14"/>
        <v>375</v>
      </c>
      <c r="AD40" s="37">
        <f t="shared" si="14"/>
        <v>75</v>
      </c>
      <c r="AE40" s="37">
        <f t="shared" si="14"/>
        <v>195</v>
      </c>
      <c r="AF40" s="37">
        <f t="shared" si="14"/>
        <v>90</v>
      </c>
      <c r="AG40" s="37">
        <f t="shared" si="14"/>
        <v>390</v>
      </c>
      <c r="AH40" s="37">
        <f t="shared" si="14"/>
        <v>30</v>
      </c>
      <c r="AI40" s="37">
        <f t="shared" si="14"/>
        <v>195</v>
      </c>
      <c r="AJ40" s="37">
        <f t="shared" si="14"/>
        <v>75</v>
      </c>
      <c r="AK40" s="37">
        <f t="shared" si="14"/>
        <v>450</v>
      </c>
      <c r="AL40" s="37">
        <f t="shared" si="14"/>
        <v>30</v>
      </c>
      <c r="AM40" s="37">
        <f t="shared" si="14"/>
        <v>30</v>
      </c>
      <c r="AN40" s="37">
        <f t="shared" si="14"/>
        <v>30</v>
      </c>
      <c r="AO40" s="37">
        <f t="shared" si="14"/>
        <v>30</v>
      </c>
      <c r="AP40" s="37">
        <f t="shared" si="14"/>
        <v>30</v>
      </c>
      <c r="AQ40" s="37">
        <f t="shared" si="14"/>
        <v>30</v>
      </c>
      <c r="AR40" s="56">
        <f t="shared" si="14"/>
        <v>91</v>
      </c>
      <c r="AS40" s="56">
        <f t="shared" si="14"/>
        <v>54</v>
      </c>
      <c r="AT40" s="56">
        <f t="shared" si="14"/>
        <v>135</v>
      </c>
      <c r="AU40" s="56">
        <f t="shared" si="14"/>
        <v>10</v>
      </c>
      <c r="AV40" s="56">
        <f>SUM(AV8,AV14,AV17,AV29)</f>
        <v>21</v>
      </c>
      <c r="AW40" s="56">
        <f t="shared" si="14"/>
        <v>72</v>
      </c>
    </row>
    <row r="41" spans="1:49" s="28" customFormat="1" ht="35.25">
      <c r="A41" s="63"/>
      <c r="B41" s="64"/>
      <c r="C41" s="6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>
        <f>SUM(N40:Q40)</f>
        <v>755</v>
      </c>
      <c r="O41" s="56"/>
      <c r="P41" s="56"/>
      <c r="Q41" s="56"/>
      <c r="R41" s="56">
        <f>SUM(R40:U40)</f>
        <v>755</v>
      </c>
      <c r="S41" s="56"/>
      <c r="T41" s="56"/>
      <c r="U41" s="56"/>
      <c r="V41" s="56">
        <f>SUM(V40:Y40)</f>
        <v>750</v>
      </c>
      <c r="W41" s="56"/>
      <c r="X41" s="56"/>
      <c r="Y41" s="56"/>
      <c r="Z41" s="56">
        <f>SUM(Z40:AC40)</f>
        <v>750</v>
      </c>
      <c r="AA41" s="56"/>
      <c r="AB41" s="56"/>
      <c r="AC41" s="56"/>
      <c r="AD41" s="56">
        <f>SUM(AD40:AG40)</f>
        <v>750</v>
      </c>
      <c r="AE41" s="56"/>
      <c r="AF41" s="56"/>
      <c r="AG41" s="56"/>
      <c r="AH41" s="56">
        <f>SUM(AH40:AK40)</f>
        <v>750</v>
      </c>
      <c r="AI41" s="56"/>
      <c r="AJ41" s="56"/>
      <c r="AK41" s="56"/>
      <c r="AL41" s="56">
        <f>SUM(AL40:AQ40)</f>
        <v>180</v>
      </c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</row>
    <row r="43" spans="6:7" ht="35.25">
      <c r="F43" s="50"/>
      <c r="G43" s="49"/>
    </row>
  </sheetData>
  <sheetProtection/>
  <mergeCells count="64">
    <mergeCell ref="A1:AB1"/>
    <mergeCell ref="A4:A7"/>
    <mergeCell ref="B4:B7"/>
    <mergeCell ref="C4:C7"/>
    <mergeCell ref="D4:M4"/>
    <mergeCell ref="N4:AK4"/>
    <mergeCell ref="M5:M7"/>
    <mergeCell ref="N5:U5"/>
    <mergeCell ref="V5:AC5"/>
    <mergeCell ref="AD5:AK5"/>
    <mergeCell ref="AL4:AW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Q5"/>
    <mergeCell ref="AR5:AW5"/>
    <mergeCell ref="N6:Q6"/>
    <mergeCell ref="R6:U6"/>
    <mergeCell ref="V6:Y6"/>
    <mergeCell ref="Z6:AC6"/>
    <mergeCell ref="AD6:AG6"/>
    <mergeCell ref="AH6:AK6"/>
    <mergeCell ref="AL6:AL7"/>
    <mergeCell ref="AM6:AM7"/>
    <mergeCell ref="AP6:AP7"/>
    <mergeCell ref="AQ6:AQ7"/>
    <mergeCell ref="AR6:AR7"/>
    <mergeCell ref="AS6:AS7"/>
    <mergeCell ref="G40:G41"/>
    <mergeCell ref="H40:H41"/>
    <mergeCell ref="AN6:AN7"/>
    <mergeCell ref="AO6:AO7"/>
    <mergeCell ref="A40:C41"/>
    <mergeCell ref="D40:D41"/>
    <mergeCell ref="E40:E41"/>
    <mergeCell ref="F40:F41"/>
    <mergeCell ref="AT6:AT7"/>
    <mergeCell ref="AU6:AU7"/>
    <mergeCell ref="AV6:AV7"/>
    <mergeCell ref="AW6:AW7"/>
    <mergeCell ref="M40:M41"/>
    <mergeCell ref="AR40:AR41"/>
    <mergeCell ref="AH41:AK41"/>
    <mergeCell ref="AL41:AQ41"/>
    <mergeCell ref="I40:I41"/>
    <mergeCell ref="J40:J41"/>
    <mergeCell ref="K40:K41"/>
    <mergeCell ref="L40:L41"/>
    <mergeCell ref="AW40:AW41"/>
    <mergeCell ref="N41:Q41"/>
    <mergeCell ref="R41:U41"/>
    <mergeCell ref="V41:Y41"/>
    <mergeCell ref="Z41:AC41"/>
    <mergeCell ref="AD41:AG41"/>
    <mergeCell ref="AS40:AS41"/>
    <mergeCell ref="AT40:AT41"/>
    <mergeCell ref="AU40:AU41"/>
    <mergeCell ref="AV40:AV41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6"/>
  <sheetViews>
    <sheetView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B3" sqref="B3:B7"/>
      <selection pane="bottomLeft" activeCell="B4" sqref="B4:B7"/>
    </sheetView>
  </sheetViews>
  <sheetFormatPr defaultColWidth="8.875" defaultRowHeight="12.75"/>
  <cols>
    <col min="1" max="1" width="12.375" style="43" customWidth="1"/>
    <col min="2" max="2" width="139.375" style="44" customWidth="1"/>
    <col min="3" max="3" width="29.375" style="45" customWidth="1"/>
    <col min="4" max="4" width="14.375" style="44" customWidth="1"/>
    <col min="5" max="5" width="15.375" style="44" customWidth="1"/>
    <col min="6" max="6" width="14.125" style="44" customWidth="1"/>
    <col min="7" max="7" width="14.375" style="44" customWidth="1"/>
    <col min="8" max="9" width="14.625" style="44" customWidth="1"/>
    <col min="10" max="11" width="11.625" style="44" customWidth="1"/>
    <col min="12" max="12" width="15.875" style="44" customWidth="1"/>
    <col min="13" max="13" width="16.25390625" style="44" customWidth="1"/>
    <col min="14" max="37" width="11.625" style="46" customWidth="1"/>
    <col min="38" max="43" width="9.75390625" style="43" customWidth="1"/>
    <col min="44" max="45" width="9.75390625" style="47" customWidth="1"/>
    <col min="46" max="46" width="12.25390625" style="47" customWidth="1"/>
    <col min="47" max="48" width="9.75390625" style="47" customWidth="1"/>
    <col min="49" max="49" width="9.75390625" style="48" customWidth="1"/>
    <col min="50" max="16384" width="8.875" style="48" customWidth="1"/>
  </cols>
  <sheetData>
    <row r="1" spans="1:48" s="25" customFormat="1" ht="51.75" customHeight="1">
      <c r="A1" s="69" t="s">
        <v>240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2"/>
      <c r="AN1" s="22"/>
      <c r="AO1" s="23"/>
      <c r="AP1" s="23"/>
      <c r="AQ1" s="23"/>
      <c r="AR1" s="24"/>
      <c r="AS1" s="24"/>
      <c r="AT1" s="24"/>
      <c r="AU1" s="24"/>
      <c r="AV1" s="24"/>
    </row>
    <row r="2" spans="1:48" s="25" customFormat="1" ht="37.5" customHeight="1">
      <c r="A2" s="26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  <c r="AM2" s="22"/>
      <c r="AN2" s="22"/>
      <c r="AO2" s="23"/>
      <c r="AP2" s="23"/>
      <c r="AQ2" s="23"/>
      <c r="AR2" s="24"/>
      <c r="AS2" s="24"/>
      <c r="AT2" s="24"/>
      <c r="AU2" s="24"/>
      <c r="AV2" s="24"/>
    </row>
    <row r="3" spans="1:48" s="25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/>
      <c r="AM3" s="22"/>
      <c r="AN3" s="22"/>
      <c r="AO3" s="23"/>
      <c r="AP3" s="23"/>
      <c r="AQ3" s="23"/>
      <c r="AR3" s="24"/>
      <c r="AS3" s="24"/>
      <c r="AT3" s="24"/>
      <c r="AU3" s="24"/>
      <c r="AV3" s="24"/>
    </row>
    <row r="4" spans="1:49" s="28" customFormat="1" ht="53.25" customHeight="1">
      <c r="A4" s="66" t="s">
        <v>0</v>
      </c>
      <c r="B4" s="66" t="s">
        <v>1</v>
      </c>
      <c r="C4" s="67" t="s">
        <v>125</v>
      </c>
      <c r="D4" s="66" t="s">
        <v>126</v>
      </c>
      <c r="E4" s="66"/>
      <c r="F4" s="66"/>
      <c r="G4" s="66"/>
      <c r="H4" s="66"/>
      <c r="I4" s="66"/>
      <c r="J4" s="66"/>
      <c r="K4" s="66"/>
      <c r="L4" s="66"/>
      <c r="M4" s="66"/>
      <c r="N4" s="66" t="s">
        <v>127</v>
      </c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 t="s">
        <v>128</v>
      </c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</row>
    <row r="5" spans="1:49" s="28" customFormat="1" ht="53.25" customHeight="1">
      <c r="A5" s="66"/>
      <c r="B5" s="66"/>
      <c r="C5" s="67"/>
      <c r="D5" s="67" t="s">
        <v>129</v>
      </c>
      <c r="E5" s="67" t="s">
        <v>130</v>
      </c>
      <c r="F5" s="57" t="s">
        <v>131</v>
      </c>
      <c r="G5" s="67" t="s">
        <v>132</v>
      </c>
      <c r="H5" s="68" t="s">
        <v>133</v>
      </c>
      <c r="I5" s="68" t="s">
        <v>134</v>
      </c>
      <c r="J5" s="68" t="s">
        <v>135</v>
      </c>
      <c r="K5" s="68" t="s">
        <v>136</v>
      </c>
      <c r="L5" s="67" t="s">
        <v>137</v>
      </c>
      <c r="M5" s="67" t="s">
        <v>138</v>
      </c>
      <c r="N5" s="66" t="s">
        <v>139</v>
      </c>
      <c r="O5" s="66"/>
      <c r="P5" s="66"/>
      <c r="Q5" s="66"/>
      <c r="R5" s="66"/>
      <c r="S5" s="66"/>
      <c r="T5" s="66"/>
      <c r="U5" s="66"/>
      <c r="V5" s="66" t="s">
        <v>140</v>
      </c>
      <c r="W5" s="66"/>
      <c r="X5" s="66"/>
      <c r="Y5" s="66"/>
      <c r="Z5" s="66"/>
      <c r="AA5" s="66"/>
      <c r="AB5" s="66"/>
      <c r="AC5" s="66"/>
      <c r="AD5" s="66" t="s">
        <v>141</v>
      </c>
      <c r="AE5" s="66"/>
      <c r="AF5" s="66"/>
      <c r="AG5" s="66"/>
      <c r="AH5" s="66"/>
      <c r="AI5" s="66"/>
      <c r="AJ5" s="66"/>
      <c r="AK5" s="66"/>
      <c r="AL5" s="66" t="s">
        <v>142</v>
      </c>
      <c r="AM5" s="66"/>
      <c r="AN5" s="66"/>
      <c r="AO5" s="66"/>
      <c r="AP5" s="66"/>
      <c r="AQ5" s="66"/>
      <c r="AR5" s="66" t="s">
        <v>143</v>
      </c>
      <c r="AS5" s="66"/>
      <c r="AT5" s="66"/>
      <c r="AU5" s="66"/>
      <c r="AV5" s="66"/>
      <c r="AW5" s="66"/>
    </row>
    <row r="6" spans="1:49" s="28" customFormat="1" ht="52.5" customHeight="1">
      <c r="A6" s="66"/>
      <c r="B6" s="70"/>
      <c r="C6" s="67"/>
      <c r="D6" s="67"/>
      <c r="E6" s="67"/>
      <c r="F6" s="57"/>
      <c r="G6" s="67"/>
      <c r="H6" s="68"/>
      <c r="I6" s="68"/>
      <c r="J6" s="68"/>
      <c r="K6" s="68"/>
      <c r="L6" s="67"/>
      <c r="M6" s="67"/>
      <c r="N6" s="66" t="s">
        <v>144</v>
      </c>
      <c r="O6" s="66"/>
      <c r="P6" s="66"/>
      <c r="Q6" s="66"/>
      <c r="R6" s="66" t="s">
        <v>145</v>
      </c>
      <c r="S6" s="66"/>
      <c r="T6" s="66"/>
      <c r="U6" s="66"/>
      <c r="V6" s="66" t="s">
        <v>146</v>
      </c>
      <c r="W6" s="66"/>
      <c r="X6" s="66"/>
      <c r="Y6" s="66"/>
      <c r="Z6" s="66" t="s">
        <v>147</v>
      </c>
      <c r="AA6" s="66"/>
      <c r="AB6" s="66"/>
      <c r="AC6" s="66"/>
      <c r="AD6" s="66" t="s">
        <v>148</v>
      </c>
      <c r="AE6" s="66"/>
      <c r="AF6" s="66"/>
      <c r="AG6" s="66"/>
      <c r="AH6" s="66" t="s">
        <v>149</v>
      </c>
      <c r="AI6" s="66"/>
      <c r="AJ6" s="66"/>
      <c r="AK6" s="66"/>
      <c r="AL6" s="66" t="s">
        <v>150</v>
      </c>
      <c r="AM6" s="66" t="s">
        <v>151</v>
      </c>
      <c r="AN6" s="66" t="s">
        <v>152</v>
      </c>
      <c r="AO6" s="66" t="s">
        <v>153</v>
      </c>
      <c r="AP6" s="66" t="s">
        <v>154</v>
      </c>
      <c r="AQ6" s="66" t="s">
        <v>155</v>
      </c>
      <c r="AR6" s="57" t="s">
        <v>156</v>
      </c>
      <c r="AS6" s="57" t="s">
        <v>157</v>
      </c>
      <c r="AT6" s="57" t="s">
        <v>158</v>
      </c>
      <c r="AU6" s="57" t="s">
        <v>159</v>
      </c>
      <c r="AV6" s="58" t="s">
        <v>214</v>
      </c>
      <c r="AW6" s="57" t="s">
        <v>160</v>
      </c>
    </row>
    <row r="7" spans="1:49" s="28" customFormat="1" ht="195.75" customHeight="1">
      <c r="A7" s="66"/>
      <c r="B7" s="70"/>
      <c r="C7" s="67"/>
      <c r="D7" s="67"/>
      <c r="E7" s="67"/>
      <c r="F7" s="57"/>
      <c r="G7" s="67"/>
      <c r="H7" s="68"/>
      <c r="I7" s="68"/>
      <c r="J7" s="68"/>
      <c r="K7" s="68"/>
      <c r="L7" s="67"/>
      <c r="M7" s="67"/>
      <c r="N7" s="27" t="s">
        <v>161</v>
      </c>
      <c r="O7" s="29" t="s">
        <v>162</v>
      </c>
      <c r="P7" s="29" t="s">
        <v>163</v>
      </c>
      <c r="Q7" s="29" t="s">
        <v>164</v>
      </c>
      <c r="R7" s="27" t="s">
        <v>161</v>
      </c>
      <c r="S7" s="29" t="s">
        <v>162</v>
      </c>
      <c r="T7" s="29" t="s">
        <v>163</v>
      </c>
      <c r="U7" s="29" t="s">
        <v>164</v>
      </c>
      <c r="V7" s="27" t="s">
        <v>161</v>
      </c>
      <c r="W7" s="29" t="s">
        <v>162</v>
      </c>
      <c r="X7" s="29" t="s">
        <v>163</v>
      </c>
      <c r="Y7" s="29" t="s">
        <v>164</v>
      </c>
      <c r="Z7" s="27" t="s">
        <v>161</v>
      </c>
      <c r="AA7" s="29" t="s">
        <v>162</v>
      </c>
      <c r="AB7" s="29" t="s">
        <v>163</v>
      </c>
      <c r="AC7" s="29" t="s">
        <v>164</v>
      </c>
      <c r="AD7" s="27" t="s">
        <v>161</v>
      </c>
      <c r="AE7" s="29" t="s">
        <v>162</v>
      </c>
      <c r="AF7" s="29" t="s">
        <v>163</v>
      </c>
      <c r="AG7" s="29" t="s">
        <v>164</v>
      </c>
      <c r="AH7" s="27" t="s">
        <v>161</v>
      </c>
      <c r="AI7" s="29" t="s">
        <v>162</v>
      </c>
      <c r="AJ7" s="29" t="s">
        <v>163</v>
      </c>
      <c r="AK7" s="29" t="s">
        <v>164</v>
      </c>
      <c r="AL7" s="66"/>
      <c r="AM7" s="66"/>
      <c r="AN7" s="66"/>
      <c r="AO7" s="66"/>
      <c r="AP7" s="66"/>
      <c r="AQ7" s="66"/>
      <c r="AR7" s="57"/>
      <c r="AS7" s="57"/>
      <c r="AT7" s="57"/>
      <c r="AU7" s="57"/>
      <c r="AV7" s="59"/>
      <c r="AW7" s="57"/>
    </row>
    <row r="8" spans="1:49" s="33" customFormat="1" ht="45.75">
      <c r="A8" s="27" t="s">
        <v>165</v>
      </c>
      <c r="B8" s="30" t="s">
        <v>4</v>
      </c>
      <c r="C8" s="27"/>
      <c r="D8" s="31">
        <f aca="true" t="shared" si="0" ref="D8:AW8">SUM(D9:D14)</f>
        <v>385</v>
      </c>
      <c r="E8" s="31">
        <f t="shared" si="0"/>
        <v>280</v>
      </c>
      <c r="F8" s="32">
        <f t="shared" si="0"/>
        <v>30</v>
      </c>
      <c r="G8" s="32">
        <f t="shared" si="0"/>
        <v>210</v>
      </c>
      <c r="H8" s="32">
        <f t="shared" si="0"/>
        <v>0</v>
      </c>
      <c r="I8" s="32">
        <f t="shared" si="0"/>
        <v>210</v>
      </c>
      <c r="J8" s="32">
        <f t="shared" si="0"/>
        <v>0</v>
      </c>
      <c r="K8" s="32">
        <f t="shared" si="0"/>
        <v>0</v>
      </c>
      <c r="L8" s="32">
        <f t="shared" si="0"/>
        <v>40</v>
      </c>
      <c r="M8" s="31">
        <f t="shared" si="0"/>
        <v>105</v>
      </c>
      <c r="N8" s="32">
        <f t="shared" si="0"/>
        <v>0</v>
      </c>
      <c r="O8" s="32">
        <f t="shared" si="0"/>
        <v>135</v>
      </c>
      <c r="P8" s="32">
        <f t="shared" si="0"/>
        <v>30</v>
      </c>
      <c r="Q8" s="32">
        <f t="shared" si="0"/>
        <v>40</v>
      </c>
      <c r="R8" s="32">
        <f t="shared" si="0"/>
        <v>0</v>
      </c>
      <c r="S8" s="32">
        <f t="shared" si="0"/>
        <v>60</v>
      </c>
      <c r="T8" s="32">
        <f t="shared" si="0"/>
        <v>5</v>
      </c>
      <c r="U8" s="32">
        <f t="shared" si="0"/>
        <v>15</v>
      </c>
      <c r="V8" s="32">
        <f t="shared" si="0"/>
        <v>0</v>
      </c>
      <c r="W8" s="32">
        <f t="shared" si="0"/>
        <v>0</v>
      </c>
      <c r="X8" s="32">
        <f t="shared" si="0"/>
        <v>0</v>
      </c>
      <c r="Y8" s="32">
        <f t="shared" si="0"/>
        <v>0</v>
      </c>
      <c r="Z8" s="32">
        <f t="shared" si="0"/>
        <v>0</v>
      </c>
      <c r="AA8" s="32">
        <f t="shared" si="0"/>
        <v>0</v>
      </c>
      <c r="AB8" s="32">
        <f t="shared" si="0"/>
        <v>0</v>
      </c>
      <c r="AC8" s="32">
        <f t="shared" si="0"/>
        <v>0</v>
      </c>
      <c r="AD8" s="32">
        <f t="shared" si="0"/>
        <v>30</v>
      </c>
      <c r="AE8" s="32">
        <f t="shared" si="0"/>
        <v>15</v>
      </c>
      <c r="AF8" s="32">
        <f t="shared" si="0"/>
        <v>5</v>
      </c>
      <c r="AG8" s="32">
        <f t="shared" si="0"/>
        <v>50</v>
      </c>
      <c r="AH8" s="32">
        <f t="shared" si="0"/>
        <v>0</v>
      </c>
      <c r="AI8" s="32">
        <f t="shared" si="0"/>
        <v>0</v>
      </c>
      <c r="AJ8" s="32">
        <f t="shared" si="0"/>
        <v>0</v>
      </c>
      <c r="AK8" s="32">
        <f t="shared" si="0"/>
        <v>0</v>
      </c>
      <c r="AL8" s="32">
        <f t="shared" si="0"/>
        <v>8</v>
      </c>
      <c r="AM8" s="32">
        <f t="shared" si="0"/>
        <v>3</v>
      </c>
      <c r="AN8" s="32">
        <f t="shared" si="0"/>
        <v>0</v>
      </c>
      <c r="AO8" s="32">
        <f t="shared" si="0"/>
        <v>0</v>
      </c>
      <c r="AP8" s="32">
        <f t="shared" si="0"/>
        <v>4</v>
      </c>
      <c r="AQ8" s="32">
        <f t="shared" si="0"/>
        <v>0</v>
      </c>
      <c r="AR8" s="32">
        <f t="shared" si="0"/>
        <v>11</v>
      </c>
      <c r="AS8" s="32">
        <f t="shared" si="0"/>
        <v>0</v>
      </c>
      <c r="AT8" s="32">
        <f t="shared" si="0"/>
        <v>13</v>
      </c>
      <c r="AU8" s="32">
        <f t="shared" si="0"/>
        <v>15</v>
      </c>
      <c r="AV8" s="32">
        <f t="shared" si="0"/>
        <v>2</v>
      </c>
      <c r="AW8" s="32">
        <f t="shared" si="0"/>
        <v>7</v>
      </c>
    </row>
    <row r="9" spans="1:52" s="28" customFormat="1" ht="35.25">
      <c r="A9" s="34" t="s">
        <v>97</v>
      </c>
      <c r="B9" s="35" t="s">
        <v>91</v>
      </c>
      <c r="C9" s="36" t="s">
        <v>171</v>
      </c>
      <c r="D9" s="37">
        <f aca="true" t="shared" si="1" ref="D9:D14">SUM(E9,M9)</f>
        <v>125</v>
      </c>
      <c r="E9" s="37">
        <f aca="true" t="shared" si="2" ref="E9:E14">SUM(F9:G9,L9)</f>
        <v>105</v>
      </c>
      <c r="F9" s="38">
        <f aca="true" t="shared" si="3" ref="F9:G14">SUM(N9,R9,V9,Z9,AD9,AH9)</f>
        <v>0</v>
      </c>
      <c r="G9" s="38">
        <f t="shared" si="3"/>
        <v>90</v>
      </c>
      <c r="H9" s="39"/>
      <c r="I9" s="39">
        <v>90</v>
      </c>
      <c r="J9" s="39"/>
      <c r="K9" s="39"/>
      <c r="L9" s="38">
        <f aca="true" t="shared" si="4" ref="L9:M14">SUM(P9,T9,X9,AB9,AF9,AJ9)</f>
        <v>15</v>
      </c>
      <c r="M9" s="37">
        <f t="shared" si="4"/>
        <v>20</v>
      </c>
      <c r="N9" s="40"/>
      <c r="O9" s="40">
        <v>60</v>
      </c>
      <c r="P9" s="40">
        <v>10</v>
      </c>
      <c r="Q9" s="40">
        <v>5</v>
      </c>
      <c r="R9" s="40"/>
      <c r="S9" s="40">
        <v>30</v>
      </c>
      <c r="T9" s="40">
        <v>5</v>
      </c>
      <c r="U9" s="40">
        <v>15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>
        <v>3</v>
      </c>
      <c r="AM9" s="40">
        <v>2</v>
      </c>
      <c r="AN9" s="40"/>
      <c r="AO9" s="40"/>
      <c r="AP9" s="40"/>
      <c r="AQ9" s="40"/>
      <c r="AR9" s="40">
        <v>4</v>
      </c>
      <c r="AS9" s="40"/>
      <c r="AT9" s="40">
        <v>5</v>
      </c>
      <c r="AU9" s="40">
        <v>5</v>
      </c>
      <c r="AV9" s="40"/>
      <c r="AW9" s="40">
        <v>5</v>
      </c>
      <c r="AY9" s="41"/>
      <c r="AZ9" s="41"/>
    </row>
    <row r="10" spans="1:52" s="28" customFormat="1" ht="35.25">
      <c r="A10" s="34" t="s">
        <v>98</v>
      </c>
      <c r="B10" s="35" t="s">
        <v>92</v>
      </c>
      <c r="C10" s="36" t="s">
        <v>166</v>
      </c>
      <c r="D10" s="37">
        <f t="shared" si="1"/>
        <v>60</v>
      </c>
      <c r="E10" s="37">
        <f t="shared" si="2"/>
        <v>60</v>
      </c>
      <c r="F10" s="38">
        <f>SUM(N10,R10,V10,Z10,AD10,AH10)</f>
        <v>0</v>
      </c>
      <c r="G10" s="38">
        <f>SUM(O10,S10,W10,AA10,AE10,AI10)</f>
        <v>60</v>
      </c>
      <c r="H10" s="39"/>
      <c r="I10" s="39">
        <v>60</v>
      </c>
      <c r="J10" s="39"/>
      <c r="K10" s="39"/>
      <c r="L10" s="38">
        <f>SUM(P10,T10,X10,AB10,AF10,AJ10)</f>
        <v>0</v>
      </c>
      <c r="M10" s="37">
        <f>SUM(Q10,U10,Y10,AC10,AG10,AK10)</f>
        <v>0</v>
      </c>
      <c r="N10" s="40"/>
      <c r="O10" s="40">
        <v>30</v>
      </c>
      <c r="P10" s="40"/>
      <c r="Q10" s="40"/>
      <c r="R10" s="40"/>
      <c r="S10" s="40">
        <v>30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>
        <v>1</v>
      </c>
      <c r="AM10" s="40">
        <v>1</v>
      </c>
      <c r="AN10" s="40"/>
      <c r="AO10" s="40"/>
      <c r="AP10" s="40"/>
      <c r="AQ10" s="40"/>
      <c r="AR10" s="40">
        <v>2</v>
      </c>
      <c r="AS10" s="40"/>
      <c r="AT10" s="40">
        <v>2</v>
      </c>
      <c r="AU10" s="40">
        <v>2</v>
      </c>
      <c r="AV10" s="40"/>
      <c r="AW10" s="40">
        <v>2</v>
      </c>
      <c r="AY10" s="41"/>
      <c r="AZ10" s="41"/>
    </row>
    <row r="11" spans="1:52" s="28" customFormat="1" ht="35.25">
      <c r="A11" s="34" t="s">
        <v>99</v>
      </c>
      <c r="B11" s="35" t="s">
        <v>93</v>
      </c>
      <c r="C11" s="36" t="s">
        <v>167</v>
      </c>
      <c r="D11" s="37">
        <f t="shared" si="1"/>
        <v>50</v>
      </c>
      <c r="E11" s="37">
        <f t="shared" si="2"/>
        <v>25</v>
      </c>
      <c r="F11" s="38">
        <f t="shared" si="3"/>
        <v>0</v>
      </c>
      <c r="G11" s="38">
        <f t="shared" si="3"/>
        <v>15</v>
      </c>
      <c r="H11" s="39"/>
      <c r="I11" s="39">
        <v>15</v>
      </c>
      <c r="J11" s="39"/>
      <c r="K11" s="39"/>
      <c r="L11" s="38">
        <f t="shared" si="4"/>
        <v>10</v>
      </c>
      <c r="M11" s="37">
        <f t="shared" si="4"/>
        <v>25</v>
      </c>
      <c r="N11" s="40"/>
      <c r="O11" s="40">
        <v>15</v>
      </c>
      <c r="P11" s="40">
        <v>10</v>
      </c>
      <c r="Q11" s="40">
        <v>25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>
        <v>2</v>
      </c>
      <c r="AM11" s="40"/>
      <c r="AN11" s="40"/>
      <c r="AO11" s="40"/>
      <c r="AP11" s="40"/>
      <c r="AQ11" s="40"/>
      <c r="AR11" s="40">
        <v>1</v>
      </c>
      <c r="AS11" s="40"/>
      <c r="AT11" s="40">
        <v>2</v>
      </c>
      <c r="AU11" s="40">
        <v>2</v>
      </c>
      <c r="AV11" s="40"/>
      <c r="AW11" s="40"/>
      <c r="AY11" s="41"/>
      <c r="AZ11" s="41"/>
    </row>
    <row r="12" spans="1:52" s="28" customFormat="1" ht="35.25">
      <c r="A12" s="34" t="s">
        <v>100</v>
      </c>
      <c r="B12" s="35" t="s">
        <v>94</v>
      </c>
      <c r="C12" s="36" t="s">
        <v>168</v>
      </c>
      <c r="D12" s="37">
        <f t="shared" si="1"/>
        <v>50</v>
      </c>
      <c r="E12" s="37">
        <f t="shared" si="2"/>
        <v>15</v>
      </c>
      <c r="F12" s="38">
        <f t="shared" si="3"/>
        <v>0</v>
      </c>
      <c r="G12" s="38">
        <f t="shared" si="3"/>
        <v>15</v>
      </c>
      <c r="H12" s="39"/>
      <c r="I12" s="39">
        <v>15</v>
      </c>
      <c r="J12" s="39"/>
      <c r="K12" s="39"/>
      <c r="L12" s="38">
        <f t="shared" si="4"/>
        <v>0</v>
      </c>
      <c r="M12" s="37">
        <f t="shared" si="4"/>
        <v>35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>
        <v>15</v>
      </c>
      <c r="AF12" s="40"/>
      <c r="AG12" s="40">
        <v>35</v>
      </c>
      <c r="AH12" s="40"/>
      <c r="AI12" s="40"/>
      <c r="AJ12" s="40"/>
      <c r="AK12" s="40"/>
      <c r="AL12" s="40"/>
      <c r="AM12" s="40"/>
      <c r="AN12" s="40"/>
      <c r="AO12" s="40"/>
      <c r="AP12" s="40">
        <v>2</v>
      </c>
      <c r="AQ12" s="40"/>
      <c r="AR12" s="40">
        <v>1</v>
      </c>
      <c r="AS12" s="40"/>
      <c r="AT12" s="40">
        <v>2</v>
      </c>
      <c r="AU12" s="40">
        <v>2</v>
      </c>
      <c r="AV12" s="40"/>
      <c r="AW12" s="40"/>
      <c r="AY12" s="41"/>
      <c r="AZ12" s="41"/>
    </row>
    <row r="13" spans="1:52" s="28" customFormat="1" ht="35.25">
      <c r="A13" s="34" t="s">
        <v>101</v>
      </c>
      <c r="B13" s="35" t="s">
        <v>95</v>
      </c>
      <c r="C13" s="36" t="s">
        <v>168</v>
      </c>
      <c r="D13" s="37">
        <f t="shared" si="1"/>
        <v>50</v>
      </c>
      <c r="E13" s="37">
        <f t="shared" si="2"/>
        <v>35</v>
      </c>
      <c r="F13" s="38">
        <f t="shared" si="3"/>
        <v>30</v>
      </c>
      <c r="G13" s="38">
        <f t="shared" si="3"/>
        <v>0</v>
      </c>
      <c r="H13" s="39"/>
      <c r="I13" s="39"/>
      <c r="J13" s="39"/>
      <c r="K13" s="39"/>
      <c r="L13" s="38">
        <f t="shared" si="4"/>
        <v>5</v>
      </c>
      <c r="M13" s="37">
        <f t="shared" si="4"/>
        <v>15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>
        <v>30</v>
      </c>
      <c r="AE13" s="40"/>
      <c r="AF13" s="40">
        <v>5</v>
      </c>
      <c r="AG13" s="40">
        <v>15</v>
      </c>
      <c r="AH13" s="40"/>
      <c r="AI13" s="40"/>
      <c r="AJ13" s="40"/>
      <c r="AK13" s="40"/>
      <c r="AL13" s="40"/>
      <c r="AM13" s="40"/>
      <c r="AN13" s="40"/>
      <c r="AO13" s="40"/>
      <c r="AP13" s="40">
        <v>2</v>
      </c>
      <c r="AQ13" s="40"/>
      <c r="AR13" s="40">
        <v>1</v>
      </c>
      <c r="AS13" s="40"/>
      <c r="AT13" s="40"/>
      <c r="AU13" s="40">
        <v>2</v>
      </c>
      <c r="AV13" s="40">
        <v>2</v>
      </c>
      <c r="AW13" s="40"/>
      <c r="AY13" s="41"/>
      <c r="AZ13" s="41"/>
    </row>
    <row r="14" spans="1:52" s="28" customFormat="1" ht="35.25">
      <c r="A14" s="34" t="s">
        <v>102</v>
      </c>
      <c r="B14" s="35" t="s">
        <v>96</v>
      </c>
      <c r="C14" s="36" t="s">
        <v>167</v>
      </c>
      <c r="D14" s="37">
        <f t="shared" si="1"/>
        <v>50</v>
      </c>
      <c r="E14" s="37">
        <f t="shared" si="2"/>
        <v>40</v>
      </c>
      <c r="F14" s="38">
        <f t="shared" si="3"/>
        <v>0</v>
      </c>
      <c r="G14" s="38">
        <f t="shared" si="3"/>
        <v>30</v>
      </c>
      <c r="H14" s="39"/>
      <c r="I14" s="39">
        <v>30</v>
      </c>
      <c r="J14" s="39"/>
      <c r="K14" s="39"/>
      <c r="L14" s="38">
        <f t="shared" si="4"/>
        <v>10</v>
      </c>
      <c r="M14" s="37">
        <f t="shared" si="4"/>
        <v>10</v>
      </c>
      <c r="N14" s="40"/>
      <c r="O14" s="40">
        <v>30</v>
      </c>
      <c r="P14" s="40">
        <v>10</v>
      </c>
      <c r="Q14" s="40">
        <v>10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>
        <v>2</v>
      </c>
      <c r="AM14" s="40"/>
      <c r="AN14" s="40"/>
      <c r="AO14" s="40"/>
      <c r="AP14" s="40"/>
      <c r="AQ14" s="40"/>
      <c r="AR14" s="40">
        <v>2</v>
      </c>
      <c r="AS14" s="40"/>
      <c r="AT14" s="40">
        <v>2</v>
      </c>
      <c r="AU14" s="40">
        <v>2</v>
      </c>
      <c r="AV14" s="40"/>
      <c r="AW14" s="40"/>
      <c r="AY14" s="41"/>
      <c r="AZ14" s="41"/>
    </row>
    <row r="15" spans="1:52" s="33" customFormat="1" ht="45.75">
      <c r="A15" s="27" t="s">
        <v>2</v>
      </c>
      <c r="B15" s="30" t="s">
        <v>5</v>
      </c>
      <c r="C15" s="27"/>
      <c r="D15" s="31">
        <f aca="true" t="shared" si="5" ref="D15:AW15">SUM(D16:D17)</f>
        <v>1350</v>
      </c>
      <c r="E15" s="31">
        <f t="shared" si="5"/>
        <v>880</v>
      </c>
      <c r="F15" s="32">
        <f t="shared" si="5"/>
        <v>0</v>
      </c>
      <c r="G15" s="32">
        <f t="shared" si="5"/>
        <v>765</v>
      </c>
      <c r="H15" s="32">
        <f t="shared" si="5"/>
        <v>0</v>
      </c>
      <c r="I15" s="32">
        <f t="shared" si="5"/>
        <v>750</v>
      </c>
      <c r="J15" s="32">
        <f t="shared" si="5"/>
        <v>0</v>
      </c>
      <c r="K15" s="32">
        <f t="shared" si="5"/>
        <v>15</v>
      </c>
      <c r="L15" s="32">
        <f t="shared" si="5"/>
        <v>115</v>
      </c>
      <c r="M15" s="31">
        <f t="shared" si="5"/>
        <v>470</v>
      </c>
      <c r="N15" s="32">
        <f t="shared" si="5"/>
        <v>0</v>
      </c>
      <c r="O15" s="32">
        <f t="shared" si="5"/>
        <v>165</v>
      </c>
      <c r="P15" s="32">
        <f t="shared" si="5"/>
        <v>20</v>
      </c>
      <c r="Q15" s="32">
        <f t="shared" si="5"/>
        <v>65</v>
      </c>
      <c r="R15" s="32">
        <f t="shared" si="5"/>
        <v>0</v>
      </c>
      <c r="S15" s="32">
        <f t="shared" si="5"/>
        <v>150</v>
      </c>
      <c r="T15" s="32">
        <f t="shared" si="5"/>
        <v>20</v>
      </c>
      <c r="U15" s="32">
        <f t="shared" si="5"/>
        <v>80</v>
      </c>
      <c r="V15" s="32">
        <f t="shared" si="5"/>
        <v>0</v>
      </c>
      <c r="W15" s="32">
        <f t="shared" si="5"/>
        <v>135</v>
      </c>
      <c r="X15" s="32">
        <f t="shared" si="5"/>
        <v>20</v>
      </c>
      <c r="Y15" s="32">
        <f t="shared" si="5"/>
        <v>70</v>
      </c>
      <c r="Z15" s="32">
        <f t="shared" si="5"/>
        <v>0</v>
      </c>
      <c r="AA15" s="32">
        <f t="shared" si="5"/>
        <v>135</v>
      </c>
      <c r="AB15" s="32">
        <f t="shared" si="5"/>
        <v>20</v>
      </c>
      <c r="AC15" s="32">
        <f t="shared" si="5"/>
        <v>95</v>
      </c>
      <c r="AD15" s="32">
        <f t="shared" si="5"/>
        <v>0</v>
      </c>
      <c r="AE15" s="32">
        <f t="shared" si="5"/>
        <v>90</v>
      </c>
      <c r="AF15" s="32">
        <f t="shared" si="5"/>
        <v>20</v>
      </c>
      <c r="AG15" s="32">
        <f t="shared" si="5"/>
        <v>65</v>
      </c>
      <c r="AH15" s="32">
        <f t="shared" si="5"/>
        <v>0</v>
      </c>
      <c r="AI15" s="32">
        <f t="shared" si="5"/>
        <v>90</v>
      </c>
      <c r="AJ15" s="32">
        <f t="shared" si="5"/>
        <v>15</v>
      </c>
      <c r="AK15" s="32">
        <f t="shared" si="5"/>
        <v>95</v>
      </c>
      <c r="AL15" s="32">
        <f t="shared" si="5"/>
        <v>10</v>
      </c>
      <c r="AM15" s="32">
        <f t="shared" si="5"/>
        <v>10</v>
      </c>
      <c r="AN15" s="32">
        <f t="shared" si="5"/>
        <v>9</v>
      </c>
      <c r="AO15" s="32">
        <f t="shared" si="5"/>
        <v>10</v>
      </c>
      <c r="AP15" s="32">
        <f t="shared" si="5"/>
        <v>7</v>
      </c>
      <c r="AQ15" s="32">
        <f t="shared" si="5"/>
        <v>8</v>
      </c>
      <c r="AR15" s="32">
        <f t="shared" si="5"/>
        <v>36</v>
      </c>
      <c r="AS15" s="32">
        <f t="shared" si="5"/>
        <v>54</v>
      </c>
      <c r="AT15" s="32">
        <f t="shared" si="5"/>
        <v>54</v>
      </c>
      <c r="AU15" s="32">
        <f t="shared" si="5"/>
        <v>0</v>
      </c>
      <c r="AV15" s="32">
        <f t="shared" si="5"/>
        <v>0</v>
      </c>
      <c r="AW15" s="32">
        <f t="shared" si="5"/>
        <v>0</v>
      </c>
      <c r="AY15" s="41"/>
      <c r="AZ15" s="41"/>
    </row>
    <row r="16" spans="1:52" s="28" customFormat="1" ht="35.25">
      <c r="A16" s="34" t="s">
        <v>97</v>
      </c>
      <c r="B16" s="35" t="s">
        <v>192</v>
      </c>
      <c r="C16" s="36" t="s">
        <v>169</v>
      </c>
      <c r="D16" s="37">
        <f>SUM(E16,M16)</f>
        <v>1300</v>
      </c>
      <c r="E16" s="37">
        <f>SUM(F16:G16,L16)</f>
        <v>865</v>
      </c>
      <c r="F16" s="38">
        <f>SUM(N16,R16,V16,Z16,AD16,AH16)</f>
        <v>0</v>
      </c>
      <c r="G16" s="38">
        <f>SUM(O16,S16,W16,AA16,AE16,AI16)</f>
        <v>750</v>
      </c>
      <c r="H16" s="39"/>
      <c r="I16" s="39">
        <v>750</v>
      </c>
      <c r="J16" s="39"/>
      <c r="K16" s="39"/>
      <c r="L16" s="38">
        <f>SUM(P16,T16,X16,AB16,AF16,AJ16)</f>
        <v>115</v>
      </c>
      <c r="M16" s="37">
        <f>SUM(Q16,U16,Y16,AC16,AG16,AK16)</f>
        <v>435</v>
      </c>
      <c r="N16" s="40"/>
      <c r="O16" s="40">
        <v>165</v>
      </c>
      <c r="P16" s="40">
        <v>20</v>
      </c>
      <c r="Q16" s="40">
        <v>65</v>
      </c>
      <c r="R16" s="40"/>
      <c r="S16" s="40">
        <v>150</v>
      </c>
      <c r="T16" s="40">
        <v>20</v>
      </c>
      <c r="U16" s="40">
        <v>80</v>
      </c>
      <c r="V16" s="40"/>
      <c r="W16" s="40">
        <v>135</v>
      </c>
      <c r="X16" s="40">
        <v>20</v>
      </c>
      <c r="Y16" s="40">
        <v>70</v>
      </c>
      <c r="Z16" s="40"/>
      <c r="AA16" s="40">
        <v>120</v>
      </c>
      <c r="AB16" s="40">
        <v>20</v>
      </c>
      <c r="AC16" s="40">
        <v>60</v>
      </c>
      <c r="AD16" s="40"/>
      <c r="AE16" s="40">
        <v>90</v>
      </c>
      <c r="AF16" s="40">
        <v>20</v>
      </c>
      <c r="AG16" s="40">
        <v>65</v>
      </c>
      <c r="AH16" s="40"/>
      <c r="AI16" s="40">
        <v>90</v>
      </c>
      <c r="AJ16" s="40">
        <v>15</v>
      </c>
      <c r="AK16" s="40">
        <v>95</v>
      </c>
      <c r="AL16" s="40">
        <v>10</v>
      </c>
      <c r="AM16" s="40">
        <v>10</v>
      </c>
      <c r="AN16" s="40">
        <v>9</v>
      </c>
      <c r="AO16" s="40">
        <v>8</v>
      </c>
      <c r="AP16" s="40">
        <v>7</v>
      </c>
      <c r="AQ16" s="40">
        <v>8</v>
      </c>
      <c r="AR16" s="40">
        <v>35</v>
      </c>
      <c r="AS16" s="40">
        <v>52</v>
      </c>
      <c r="AT16" s="40">
        <v>52</v>
      </c>
      <c r="AU16" s="40"/>
      <c r="AV16" s="40"/>
      <c r="AW16" s="40"/>
      <c r="AY16" s="41"/>
      <c r="AZ16" s="41"/>
    </row>
    <row r="17" spans="1:52" s="28" customFormat="1" ht="35.25">
      <c r="A17" s="34" t="s">
        <v>98</v>
      </c>
      <c r="B17" s="35" t="s">
        <v>103</v>
      </c>
      <c r="C17" s="36" t="s">
        <v>170</v>
      </c>
      <c r="D17" s="37">
        <f>SUM(E17,M17)</f>
        <v>50</v>
      </c>
      <c r="E17" s="37">
        <f>SUM(F17:G17,L17)</f>
        <v>15</v>
      </c>
      <c r="F17" s="38">
        <f>SUM(N17,R17,V17,Z17,AD17,AH17)</f>
        <v>0</v>
      </c>
      <c r="G17" s="38">
        <f>SUM(O17,S17,W17,AA17,AE17,AI17)</f>
        <v>15</v>
      </c>
      <c r="H17" s="39"/>
      <c r="I17" s="39"/>
      <c r="J17" s="39"/>
      <c r="K17" s="39">
        <v>15</v>
      </c>
      <c r="L17" s="38">
        <f>SUM(P17,T17,X17,AB17,AF17,AJ17)</f>
        <v>0</v>
      </c>
      <c r="M17" s="37">
        <f>SUM(Q17,U17,Y17,AC17,AG17,AK17)</f>
        <v>35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>
        <v>15</v>
      </c>
      <c r="AB17" s="40"/>
      <c r="AC17" s="40">
        <v>35</v>
      </c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>
        <v>2</v>
      </c>
      <c r="AP17" s="40"/>
      <c r="AQ17" s="40"/>
      <c r="AR17" s="40">
        <v>1</v>
      </c>
      <c r="AS17" s="40">
        <v>2</v>
      </c>
      <c r="AT17" s="40">
        <v>2</v>
      </c>
      <c r="AU17" s="40"/>
      <c r="AV17" s="40"/>
      <c r="AW17" s="40"/>
      <c r="AY17" s="41"/>
      <c r="AZ17" s="41"/>
    </row>
    <row r="18" spans="1:52" s="42" customFormat="1" ht="45.75">
      <c r="A18" s="27" t="s">
        <v>3</v>
      </c>
      <c r="B18" s="30" t="s">
        <v>6</v>
      </c>
      <c r="C18" s="27"/>
      <c r="D18" s="31">
        <f aca="true" t="shared" si="6" ref="D18:AW18">SUM(D19:D29)</f>
        <v>2025</v>
      </c>
      <c r="E18" s="31">
        <f t="shared" si="6"/>
        <v>725</v>
      </c>
      <c r="F18" s="32">
        <f t="shared" si="6"/>
        <v>195</v>
      </c>
      <c r="G18" s="32">
        <f t="shared" si="6"/>
        <v>300</v>
      </c>
      <c r="H18" s="32">
        <f t="shared" si="6"/>
        <v>240</v>
      </c>
      <c r="I18" s="32">
        <f t="shared" si="6"/>
        <v>0</v>
      </c>
      <c r="J18" s="32">
        <f t="shared" si="6"/>
        <v>60</v>
      </c>
      <c r="K18" s="32">
        <f t="shared" si="6"/>
        <v>0</v>
      </c>
      <c r="L18" s="32">
        <f t="shared" si="6"/>
        <v>230</v>
      </c>
      <c r="M18" s="31">
        <f t="shared" si="6"/>
        <v>1300</v>
      </c>
      <c r="N18" s="32">
        <f t="shared" si="6"/>
        <v>30</v>
      </c>
      <c r="O18" s="32">
        <f t="shared" si="6"/>
        <v>45</v>
      </c>
      <c r="P18" s="32">
        <f t="shared" si="6"/>
        <v>25</v>
      </c>
      <c r="Q18" s="32">
        <f t="shared" si="6"/>
        <v>125</v>
      </c>
      <c r="R18" s="32">
        <f t="shared" si="6"/>
        <v>60</v>
      </c>
      <c r="S18" s="32">
        <f t="shared" si="6"/>
        <v>45</v>
      </c>
      <c r="T18" s="32">
        <f t="shared" si="6"/>
        <v>40</v>
      </c>
      <c r="U18" s="32">
        <f t="shared" si="6"/>
        <v>205</v>
      </c>
      <c r="V18" s="32">
        <f t="shared" si="6"/>
        <v>30</v>
      </c>
      <c r="W18" s="32">
        <f t="shared" si="6"/>
        <v>45</v>
      </c>
      <c r="X18" s="32">
        <f t="shared" si="6"/>
        <v>30</v>
      </c>
      <c r="Y18" s="32">
        <f t="shared" si="6"/>
        <v>220</v>
      </c>
      <c r="Z18" s="32">
        <f t="shared" si="6"/>
        <v>15</v>
      </c>
      <c r="AA18" s="32">
        <f t="shared" si="6"/>
        <v>90</v>
      </c>
      <c r="AB18" s="32">
        <f t="shared" si="6"/>
        <v>45</v>
      </c>
      <c r="AC18" s="32">
        <f t="shared" si="6"/>
        <v>250</v>
      </c>
      <c r="AD18" s="32">
        <f t="shared" si="6"/>
        <v>30</v>
      </c>
      <c r="AE18" s="32">
        <f t="shared" si="6"/>
        <v>45</v>
      </c>
      <c r="AF18" s="32">
        <f t="shared" si="6"/>
        <v>45</v>
      </c>
      <c r="AG18" s="32">
        <f t="shared" si="6"/>
        <v>230</v>
      </c>
      <c r="AH18" s="32">
        <f t="shared" si="6"/>
        <v>30</v>
      </c>
      <c r="AI18" s="32">
        <f t="shared" si="6"/>
        <v>30</v>
      </c>
      <c r="AJ18" s="32">
        <f t="shared" si="6"/>
        <v>45</v>
      </c>
      <c r="AK18" s="32">
        <f t="shared" si="6"/>
        <v>270</v>
      </c>
      <c r="AL18" s="32">
        <f t="shared" si="6"/>
        <v>9</v>
      </c>
      <c r="AM18" s="32">
        <f t="shared" si="6"/>
        <v>14</v>
      </c>
      <c r="AN18" s="32">
        <f t="shared" si="6"/>
        <v>13</v>
      </c>
      <c r="AO18" s="32">
        <f t="shared" si="6"/>
        <v>16</v>
      </c>
      <c r="AP18" s="32">
        <f t="shared" si="6"/>
        <v>14</v>
      </c>
      <c r="AQ18" s="32">
        <f t="shared" si="6"/>
        <v>15</v>
      </c>
      <c r="AR18" s="32">
        <f t="shared" si="6"/>
        <v>29</v>
      </c>
      <c r="AS18" s="32">
        <f t="shared" si="6"/>
        <v>0</v>
      </c>
      <c r="AT18" s="32">
        <f t="shared" si="6"/>
        <v>47</v>
      </c>
      <c r="AU18" s="32">
        <f t="shared" si="6"/>
        <v>0</v>
      </c>
      <c r="AV18" s="32">
        <f t="shared" si="6"/>
        <v>19</v>
      </c>
      <c r="AW18" s="32">
        <f t="shared" si="6"/>
        <v>35</v>
      </c>
      <c r="AY18" s="41"/>
      <c r="AZ18" s="41"/>
    </row>
    <row r="19" spans="1:52" s="28" customFormat="1" ht="35.25">
      <c r="A19" s="34" t="s">
        <v>97</v>
      </c>
      <c r="B19" s="35" t="s">
        <v>104</v>
      </c>
      <c r="C19" s="36" t="s">
        <v>171</v>
      </c>
      <c r="D19" s="37">
        <f aca="true" t="shared" si="7" ref="D19:D29">SUM(E19,M19)</f>
        <v>150</v>
      </c>
      <c r="E19" s="37">
        <f aca="true" t="shared" si="8" ref="E19:E29">SUM(F19:G19,L19)</f>
        <v>80</v>
      </c>
      <c r="F19" s="38">
        <f aca="true" t="shared" si="9" ref="F19:G29">SUM(N19,R19,V19,Z19,AD19,AH19)</f>
        <v>30</v>
      </c>
      <c r="G19" s="38">
        <f t="shared" si="9"/>
        <v>30</v>
      </c>
      <c r="H19" s="39">
        <v>30</v>
      </c>
      <c r="I19" s="39"/>
      <c r="J19" s="39"/>
      <c r="K19" s="39"/>
      <c r="L19" s="38">
        <f aca="true" t="shared" si="10" ref="L19:M22">SUM(P19,T19,X19,AB19,AF19,AJ19)</f>
        <v>20</v>
      </c>
      <c r="M19" s="37">
        <f t="shared" si="10"/>
        <v>70</v>
      </c>
      <c r="N19" s="40">
        <v>15</v>
      </c>
      <c r="O19" s="40">
        <v>15</v>
      </c>
      <c r="P19" s="40">
        <v>10</v>
      </c>
      <c r="Q19" s="40">
        <v>35</v>
      </c>
      <c r="R19" s="40">
        <v>15</v>
      </c>
      <c r="S19" s="40">
        <v>15</v>
      </c>
      <c r="T19" s="40">
        <v>10</v>
      </c>
      <c r="U19" s="40">
        <v>35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>
        <v>3</v>
      </c>
      <c r="AM19" s="40">
        <v>3</v>
      </c>
      <c r="AN19" s="40"/>
      <c r="AO19" s="40"/>
      <c r="AP19" s="40"/>
      <c r="AQ19" s="40"/>
      <c r="AR19" s="40">
        <v>3</v>
      </c>
      <c r="AS19" s="40"/>
      <c r="AT19" s="40">
        <v>1</v>
      </c>
      <c r="AU19" s="40"/>
      <c r="AV19" s="40">
        <v>6</v>
      </c>
      <c r="AW19" s="40"/>
      <c r="AY19" s="41"/>
      <c r="AZ19" s="41"/>
    </row>
    <row r="20" spans="1:52" s="28" customFormat="1" ht="35.25">
      <c r="A20" s="34" t="s">
        <v>98</v>
      </c>
      <c r="B20" s="35" t="s">
        <v>105</v>
      </c>
      <c r="C20" s="36" t="s">
        <v>171</v>
      </c>
      <c r="D20" s="37">
        <f t="shared" si="7"/>
        <v>175</v>
      </c>
      <c r="E20" s="37">
        <f t="shared" si="8"/>
        <v>80</v>
      </c>
      <c r="F20" s="38">
        <f t="shared" si="9"/>
        <v>15</v>
      </c>
      <c r="G20" s="38">
        <f t="shared" si="9"/>
        <v>45</v>
      </c>
      <c r="H20" s="39">
        <v>45</v>
      </c>
      <c r="I20" s="39"/>
      <c r="J20" s="39"/>
      <c r="K20" s="39"/>
      <c r="L20" s="38">
        <f t="shared" si="10"/>
        <v>20</v>
      </c>
      <c r="M20" s="37">
        <f t="shared" si="10"/>
        <v>95</v>
      </c>
      <c r="N20" s="40"/>
      <c r="O20" s="40">
        <v>30</v>
      </c>
      <c r="P20" s="40">
        <v>10</v>
      </c>
      <c r="Q20" s="40">
        <v>60</v>
      </c>
      <c r="R20" s="40">
        <v>15</v>
      </c>
      <c r="S20" s="40">
        <v>15</v>
      </c>
      <c r="T20" s="40">
        <v>10</v>
      </c>
      <c r="U20" s="40">
        <v>35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>
        <v>4</v>
      </c>
      <c r="AM20" s="40">
        <v>3</v>
      </c>
      <c r="AN20" s="40"/>
      <c r="AO20" s="40"/>
      <c r="AP20" s="40"/>
      <c r="AQ20" s="40"/>
      <c r="AR20" s="40">
        <v>3</v>
      </c>
      <c r="AS20" s="40"/>
      <c r="AT20" s="40">
        <v>2</v>
      </c>
      <c r="AU20" s="40"/>
      <c r="AV20" s="40"/>
      <c r="AW20" s="40"/>
      <c r="AY20" s="41"/>
      <c r="AZ20" s="41"/>
    </row>
    <row r="21" spans="1:52" s="28" customFormat="1" ht="35.25">
      <c r="A21" s="34" t="s">
        <v>99</v>
      </c>
      <c r="B21" s="35" t="s">
        <v>106</v>
      </c>
      <c r="C21" s="36" t="s">
        <v>172</v>
      </c>
      <c r="D21" s="37">
        <f t="shared" si="7"/>
        <v>200</v>
      </c>
      <c r="E21" s="37">
        <f t="shared" si="8"/>
        <v>105</v>
      </c>
      <c r="F21" s="38">
        <f t="shared" si="9"/>
        <v>15</v>
      </c>
      <c r="G21" s="38">
        <f t="shared" si="9"/>
        <v>60</v>
      </c>
      <c r="H21" s="39">
        <v>60</v>
      </c>
      <c r="I21" s="39"/>
      <c r="J21" s="39"/>
      <c r="K21" s="39"/>
      <c r="L21" s="38">
        <f t="shared" si="10"/>
        <v>30</v>
      </c>
      <c r="M21" s="37">
        <f t="shared" si="10"/>
        <v>95</v>
      </c>
      <c r="N21" s="40"/>
      <c r="O21" s="40"/>
      <c r="P21" s="40"/>
      <c r="Q21" s="40"/>
      <c r="R21" s="40"/>
      <c r="S21" s="40"/>
      <c r="T21" s="40"/>
      <c r="U21" s="40"/>
      <c r="V21" s="40">
        <v>15</v>
      </c>
      <c r="W21" s="40">
        <v>30</v>
      </c>
      <c r="X21" s="40">
        <v>15</v>
      </c>
      <c r="Y21" s="40">
        <v>65</v>
      </c>
      <c r="Z21" s="40"/>
      <c r="AA21" s="40">
        <v>30</v>
      </c>
      <c r="AB21" s="40">
        <v>15</v>
      </c>
      <c r="AC21" s="40">
        <v>30</v>
      </c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>
        <v>5</v>
      </c>
      <c r="AO21" s="40">
        <v>3</v>
      </c>
      <c r="AP21" s="40"/>
      <c r="AQ21" s="40"/>
      <c r="AR21" s="40">
        <v>4</v>
      </c>
      <c r="AS21" s="40"/>
      <c r="AT21" s="40">
        <v>2</v>
      </c>
      <c r="AU21" s="40"/>
      <c r="AV21" s="40"/>
      <c r="AW21" s="40"/>
      <c r="AY21" s="41"/>
      <c r="AZ21" s="41"/>
    </row>
    <row r="22" spans="1:52" s="28" customFormat="1" ht="35.25">
      <c r="A22" s="34" t="s">
        <v>100</v>
      </c>
      <c r="B22" s="35" t="s">
        <v>107</v>
      </c>
      <c r="C22" s="36" t="s">
        <v>173</v>
      </c>
      <c r="D22" s="37">
        <f t="shared" si="7"/>
        <v>75</v>
      </c>
      <c r="E22" s="37">
        <f t="shared" si="8"/>
        <v>45</v>
      </c>
      <c r="F22" s="38">
        <f t="shared" si="9"/>
        <v>30</v>
      </c>
      <c r="G22" s="38">
        <f t="shared" si="9"/>
        <v>0</v>
      </c>
      <c r="H22" s="39"/>
      <c r="I22" s="39"/>
      <c r="J22" s="39"/>
      <c r="K22" s="39"/>
      <c r="L22" s="38">
        <f t="shared" si="10"/>
        <v>15</v>
      </c>
      <c r="M22" s="37">
        <f t="shared" si="10"/>
        <v>30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>
        <v>30</v>
      </c>
      <c r="AE22" s="40"/>
      <c r="AF22" s="40">
        <v>15</v>
      </c>
      <c r="AG22" s="40">
        <v>30</v>
      </c>
      <c r="AH22" s="40"/>
      <c r="AI22" s="40"/>
      <c r="AJ22" s="40"/>
      <c r="AK22" s="40"/>
      <c r="AL22" s="40"/>
      <c r="AM22" s="40"/>
      <c r="AN22" s="40"/>
      <c r="AO22" s="40"/>
      <c r="AP22" s="40">
        <v>3</v>
      </c>
      <c r="AQ22" s="40"/>
      <c r="AR22" s="40">
        <v>2</v>
      </c>
      <c r="AS22" s="40"/>
      <c r="AT22" s="40"/>
      <c r="AU22" s="40"/>
      <c r="AV22" s="40"/>
      <c r="AW22" s="40"/>
      <c r="AY22" s="41"/>
      <c r="AZ22" s="41"/>
    </row>
    <row r="23" spans="1:52" s="28" customFormat="1" ht="35.25">
      <c r="A23" s="34" t="s">
        <v>101</v>
      </c>
      <c r="B23" s="35" t="s">
        <v>108</v>
      </c>
      <c r="C23" s="36" t="s">
        <v>174</v>
      </c>
      <c r="D23" s="37">
        <f t="shared" si="7"/>
        <v>50</v>
      </c>
      <c r="E23" s="37">
        <f t="shared" si="8"/>
        <v>40</v>
      </c>
      <c r="F23" s="38">
        <f t="shared" si="9"/>
        <v>30</v>
      </c>
      <c r="G23" s="38">
        <f t="shared" si="9"/>
        <v>0</v>
      </c>
      <c r="H23" s="39"/>
      <c r="I23" s="39"/>
      <c r="J23" s="39"/>
      <c r="K23" s="39"/>
      <c r="L23" s="38">
        <v>10</v>
      </c>
      <c r="M23" s="37">
        <v>10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>
        <v>30</v>
      </c>
      <c r="AI23" s="40"/>
      <c r="AJ23" s="40">
        <v>10</v>
      </c>
      <c r="AK23" s="40">
        <v>10</v>
      </c>
      <c r="AL23" s="40"/>
      <c r="AM23" s="40"/>
      <c r="AN23" s="40"/>
      <c r="AO23" s="40"/>
      <c r="AP23" s="40"/>
      <c r="AQ23" s="40">
        <v>2</v>
      </c>
      <c r="AR23" s="40">
        <v>2</v>
      </c>
      <c r="AS23" s="40"/>
      <c r="AT23" s="40"/>
      <c r="AU23" s="40"/>
      <c r="AV23" s="40">
        <v>2</v>
      </c>
      <c r="AW23" s="40"/>
      <c r="AY23" s="41"/>
      <c r="AZ23" s="41"/>
    </row>
    <row r="24" spans="1:52" s="28" customFormat="1" ht="35.25">
      <c r="A24" s="34" t="s">
        <v>102</v>
      </c>
      <c r="B24" s="35" t="s">
        <v>237</v>
      </c>
      <c r="C24" s="36" t="s">
        <v>175</v>
      </c>
      <c r="D24" s="37">
        <f t="shared" si="7"/>
        <v>275</v>
      </c>
      <c r="E24" s="37">
        <f t="shared" si="8"/>
        <v>135</v>
      </c>
      <c r="F24" s="38">
        <f t="shared" si="9"/>
        <v>45</v>
      </c>
      <c r="G24" s="38">
        <f t="shared" si="9"/>
        <v>60</v>
      </c>
      <c r="H24" s="39">
        <v>60</v>
      </c>
      <c r="I24" s="39"/>
      <c r="J24" s="39"/>
      <c r="K24" s="39"/>
      <c r="L24" s="38">
        <f aca="true" t="shared" si="11" ref="L24:M29">SUM(P24,T24,X24,AB24,AF24,AJ24)</f>
        <v>30</v>
      </c>
      <c r="M24" s="37">
        <f t="shared" si="11"/>
        <v>140</v>
      </c>
      <c r="N24" s="40"/>
      <c r="O24" s="40"/>
      <c r="P24" s="40"/>
      <c r="Q24" s="40"/>
      <c r="R24" s="40">
        <v>15</v>
      </c>
      <c r="S24" s="40">
        <v>15</v>
      </c>
      <c r="T24" s="40">
        <v>5</v>
      </c>
      <c r="U24" s="40">
        <v>15</v>
      </c>
      <c r="V24" s="40">
        <v>15</v>
      </c>
      <c r="W24" s="40">
        <v>15</v>
      </c>
      <c r="X24" s="40">
        <v>10</v>
      </c>
      <c r="Y24" s="40">
        <v>35</v>
      </c>
      <c r="Z24" s="40">
        <v>15</v>
      </c>
      <c r="AA24" s="40">
        <v>15</v>
      </c>
      <c r="AB24" s="40">
        <v>5</v>
      </c>
      <c r="AC24" s="40">
        <v>40</v>
      </c>
      <c r="AD24" s="40"/>
      <c r="AE24" s="40">
        <v>15</v>
      </c>
      <c r="AF24" s="40">
        <v>10</v>
      </c>
      <c r="AG24" s="40">
        <v>50</v>
      </c>
      <c r="AH24" s="40"/>
      <c r="AI24" s="40"/>
      <c r="AJ24" s="40"/>
      <c r="AK24" s="40"/>
      <c r="AL24" s="40"/>
      <c r="AM24" s="40">
        <v>2</v>
      </c>
      <c r="AN24" s="40">
        <v>3</v>
      </c>
      <c r="AO24" s="40">
        <v>3</v>
      </c>
      <c r="AP24" s="40">
        <v>3</v>
      </c>
      <c r="AQ24" s="40"/>
      <c r="AR24" s="40">
        <v>5</v>
      </c>
      <c r="AS24" s="40"/>
      <c r="AT24" s="40">
        <v>2</v>
      </c>
      <c r="AU24" s="40"/>
      <c r="AV24" s="40">
        <v>11</v>
      </c>
      <c r="AW24" s="40"/>
      <c r="AY24" s="41"/>
      <c r="AZ24" s="41"/>
    </row>
    <row r="25" spans="1:52" s="28" customFormat="1" ht="35.25">
      <c r="A25" s="34" t="s">
        <v>114</v>
      </c>
      <c r="B25" s="35" t="s">
        <v>194</v>
      </c>
      <c r="C25" s="36" t="s">
        <v>171</v>
      </c>
      <c r="D25" s="37">
        <f t="shared" si="7"/>
        <v>100</v>
      </c>
      <c r="E25" s="37">
        <f t="shared" si="8"/>
        <v>40</v>
      </c>
      <c r="F25" s="38">
        <f t="shared" si="9"/>
        <v>30</v>
      </c>
      <c r="G25" s="38">
        <f t="shared" si="9"/>
        <v>0</v>
      </c>
      <c r="H25" s="39"/>
      <c r="I25" s="39"/>
      <c r="J25" s="39"/>
      <c r="K25" s="39"/>
      <c r="L25" s="38">
        <f t="shared" si="11"/>
        <v>10</v>
      </c>
      <c r="M25" s="37">
        <f t="shared" si="11"/>
        <v>60</v>
      </c>
      <c r="N25" s="40">
        <v>15</v>
      </c>
      <c r="O25" s="40"/>
      <c r="P25" s="40">
        <v>5</v>
      </c>
      <c r="Q25" s="40">
        <v>30</v>
      </c>
      <c r="R25" s="40">
        <v>15</v>
      </c>
      <c r="S25" s="40"/>
      <c r="T25" s="40">
        <v>5</v>
      </c>
      <c r="U25" s="40">
        <v>30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>
        <v>2</v>
      </c>
      <c r="AM25" s="40">
        <v>2</v>
      </c>
      <c r="AN25" s="40"/>
      <c r="AO25" s="40"/>
      <c r="AP25" s="40"/>
      <c r="AQ25" s="40"/>
      <c r="AR25" s="40">
        <v>2</v>
      </c>
      <c r="AS25" s="40"/>
      <c r="AT25" s="40"/>
      <c r="AU25" s="40"/>
      <c r="AV25" s="40"/>
      <c r="AW25" s="40"/>
      <c r="AY25" s="41"/>
      <c r="AZ25" s="41"/>
    </row>
    <row r="26" spans="1:52" s="28" customFormat="1" ht="35.25">
      <c r="A26" s="34" t="s">
        <v>115</v>
      </c>
      <c r="B26" s="35" t="s">
        <v>195</v>
      </c>
      <c r="C26" s="36" t="s">
        <v>172</v>
      </c>
      <c r="D26" s="37">
        <f t="shared" si="7"/>
        <v>100</v>
      </c>
      <c r="E26" s="37">
        <f t="shared" si="8"/>
        <v>45</v>
      </c>
      <c r="F26" s="38">
        <f t="shared" si="9"/>
        <v>0</v>
      </c>
      <c r="G26" s="38">
        <f t="shared" si="9"/>
        <v>30</v>
      </c>
      <c r="H26" s="39">
        <v>30</v>
      </c>
      <c r="I26" s="39"/>
      <c r="J26" s="39"/>
      <c r="K26" s="39"/>
      <c r="L26" s="38">
        <f t="shared" si="11"/>
        <v>15</v>
      </c>
      <c r="M26" s="37">
        <f t="shared" si="11"/>
        <v>55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>
        <v>30</v>
      </c>
      <c r="AB26" s="40">
        <v>15</v>
      </c>
      <c r="AC26" s="40">
        <v>55</v>
      </c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>
        <v>4</v>
      </c>
      <c r="AP26" s="40"/>
      <c r="AQ26" s="40"/>
      <c r="AR26" s="40">
        <v>2</v>
      </c>
      <c r="AS26" s="40"/>
      <c r="AT26" s="40">
        <v>4</v>
      </c>
      <c r="AU26" s="40"/>
      <c r="AV26" s="40"/>
      <c r="AW26" s="40"/>
      <c r="AY26" s="41"/>
      <c r="AZ26" s="41"/>
    </row>
    <row r="27" spans="1:52" s="28" customFormat="1" ht="49.5">
      <c r="A27" s="34" t="s">
        <v>116</v>
      </c>
      <c r="B27" s="35" t="s">
        <v>250</v>
      </c>
      <c r="C27" s="36" t="s">
        <v>170</v>
      </c>
      <c r="D27" s="37">
        <f t="shared" si="7"/>
        <v>25</v>
      </c>
      <c r="E27" s="37">
        <f t="shared" si="8"/>
        <v>20</v>
      </c>
      <c r="F27" s="38">
        <f t="shared" si="9"/>
        <v>0</v>
      </c>
      <c r="G27" s="38">
        <f t="shared" si="9"/>
        <v>15</v>
      </c>
      <c r="H27" s="39">
        <v>15</v>
      </c>
      <c r="I27" s="39"/>
      <c r="J27" s="39"/>
      <c r="K27" s="39"/>
      <c r="L27" s="38">
        <f t="shared" si="11"/>
        <v>5</v>
      </c>
      <c r="M27" s="37">
        <f t="shared" si="11"/>
        <v>5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>
        <v>15</v>
      </c>
      <c r="AB27" s="40">
        <v>5</v>
      </c>
      <c r="AC27" s="40">
        <v>5</v>
      </c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>
        <v>1</v>
      </c>
      <c r="AP27" s="40"/>
      <c r="AQ27" s="40"/>
      <c r="AR27" s="40">
        <v>1</v>
      </c>
      <c r="AS27" s="40"/>
      <c r="AT27" s="40">
        <v>1</v>
      </c>
      <c r="AU27" s="40"/>
      <c r="AV27" s="40"/>
      <c r="AW27" s="40"/>
      <c r="AY27" s="41"/>
      <c r="AZ27" s="41"/>
    </row>
    <row r="28" spans="1:52" s="28" customFormat="1" ht="35.25">
      <c r="A28" s="34" t="s">
        <v>117</v>
      </c>
      <c r="B28" s="35" t="s">
        <v>112</v>
      </c>
      <c r="C28" s="36" t="s">
        <v>176</v>
      </c>
      <c r="D28" s="37">
        <f t="shared" si="7"/>
        <v>400</v>
      </c>
      <c r="E28" s="37">
        <f t="shared" si="8"/>
        <v>110</v>
      </c>
      <c r="F28" s="38">
        <f t="shared" si="9"/>
        <v>0</v>
      </c>
      <c r="G28" s="38">
        <f t="shared" si="9"/>
        <v>60</v>
      </c>
      <c r="H28" s="39"/>
      <c r="I28" s="39"/>
      <c r="J28" s="39">
        <v>60</v>
      </c>
      <c r="K28" s="39"/>
      <c r="L28" s="38">
        <f t="shared" si="11"/>
        <v>50</v>
      </c>
      <c r="M28" s="37">
        <f t="shared" si="11"/>
        <v>290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>
        <v>30</v>
      </c>
      <c r="AF28" s="40">
        <v>15</v>
      </c>
      <c r="AG28" s="40">
        <v>30</v>
      </c>
      <c r="AH28" s="40"/>
      <c r="AI28" s="40">
        <v>30</v>
      </c>
      <c r="AJ28" s="40">
        <v>35</v>
      </c>
      <c r="AK28" s="40">
        <v>260</v>
      </c>
      <c r="AL28" s="40"/>
      <c r="AM28" s="40"/>
      <c r="AN28" s="40"/>
      <c r="AO28" s="40"/>
      <c r="AP28" s="40">
        <v>3</v>
      </c>
      <c r="AQ28" s="40">
        <v>13</v>
      </c>
      <c r="AR28" s="40">
        <v>4</v>
      </c>
      <c r="AS28" s="40"/>
      <c r="AT28" s="40">
        <v>16</v>
      </c>
      <c r="AU28" s="40"/>
      <c r="AV28" s="40"/>
      <c r="AW28" s="40">
        <v>16</v>
      </c>
      <c r="AY28" s="41"/>
      <c r="AZ28" s="41"/>
    </row>
    <row r="29" spans="1:52" s="28" customFormat="1" ht="40.5" customHeight="1">
      <c r="A29" s="34" t="s">
        <v>118</v>
      </c>
      <c r="B29" s="35" t="s">
        <v>113</v>
      </c>
      <c r="C29" s="36" t="s">
        <v>177</v>
      </c>
      <c r="D29" s="37">
        <f t="shared" si="7"/>
        <v>475</v>
      </c>
      <c r="E29" s="37">
        <f t="shared" si="8"/>
        <v>25</v>
      </c>
      <c r="F29" s="38">
        <f t="shared" si="9"/>
        <v>0</v>
      </c>
      <c r="G29" s="38">
        <f t="shared" si="9"/>
        <v>0</v>
      </c>
      <c r="H29" s="39"/>
      <c r="I29" s="39"/>
      <c r="J29" s="39"/>
      <c r="K29" s="39"/>
      <c r="L29" s="38">
        <f t="shared" si="11"/>
        <v>25</v>
      </c>
      <c r="M29" s="37">
        <f t="shared" si="11"/>
        <v>450</v>
      </c>
      <c r="N29" s="40"/>
      <c r="O29" s="40"/>
      <c r="P29" s="40"/>
      <c r="Q29" s="40"/>
      <c r="R29" s="40"/>
      <c r="S29" s="40"/>
      <c r="T29" s="40">
        <v>10</v>
      </c>
      <c r="U29" s="40">
        <v>90</v>
      </c>
      <c r="V29" s="40"/>
      <c r="W29" s="40"/>
      <c r="X29" s="40">
        <v>5</v>
      </c>
      <c r="Y29" s="40">
        <v>120</v>
      </c>
      <c r="Z29" s="40"/>
      <c r="AA29" s="40"/>
      <c r="AB29" s="40">
        <v>5</v>
      </c>
      <c r="AC29" s="40">
        <v>120</v>
      </c>
      <c r="AD29" s="40"/>
      <c r="AE29" s="40"/>
      <c r="AF29" s="40">
        <v>5</v>
      </c>
      <c r="AG29" s="40">
        <v>120</v>
      </c>
      <c r="AH29" s="40"/>
      <c r="AI29" s="40"/>
      <c r="AJ29" s="40"/>
      <c r="AK29" s="40"/>
      <c r="AL29" s="40"/>
      <c r="AM29" s="40">
        <v>4</v>
      </c>
      <c r="AN29" s="40">
        <v>5</v>
      </c>
      <c r="AO29" s="40">
        <v>5</v>
      </c>
      <c r="AP29" s="40">
        <v>5</v>
      </c>
      <c r="AQ29" s="40"/>
      <c r="AR29" s="40">
        <v>1</v>
      </c>
      <c r="AS29" s="40"/>
      <c r="AT29" s="40">
        <v>19</v>
      </c>
      <c r="AU29" s="40"/>
      <c r="AV29" s="40"/>
      <c r="AW29" s="40">
        <v>19</v>
      </c>
      <c r="AY29" s="41"/>
      <c r="AZ29" s="41"/>
    </row>
    <row r="30" spans="1:52" s="33" customFormat="1" ht="45.75">
      <c r="A30" s="27" t="s">
        <v>21</v>
      </c>
      <c r="B30" s="30" t="s">
        <v>205</v>
      </c>
      <c r="C30" s="27"/>
      <c r="D30" s="31">
        <f aca="true" t="shared" si="12" ref="D30:AK30">SUM(D31)</f>
        <v>750</v>
      </c>
      <c r="E30" s="31">
        <f t="shared" si="12"/>
        <v>375</v>
      </c>
      <c r="F30" s="32">
        <f t="shared" si="12"/>
        <v>0</v>
      </c>
      <c r="G30" s="32">
        <f t="shared" si="12"/>
        <v>300</v>
      </c>
      <c r="H30" s="32">
        <f t="shared" si="12"/>
        <v>0</v>
      </c>
      <c r="I30" s="32">
        <f t="shared" si="12"/>
        <v>390</v>
      </c>
      <c r="J30" s="32">
        <f t="shared" si="12"/>
        <v>0</v>
      </c>
      <c r="K30" s="32">
        <f t="shared" si="12"/>
        <v>0</v>
      </c>
      <c r="L30" s="32">
        <f t="shared" si="12"/>
        <v>75</v>
      </c>
      <c r="M30" s="31">
        <f t="shared" si="12"/>
        <v>375</v>
      </c>
      <c r="N30" s="32">
        <f t="shared" si="12"/>
        <v>0</v>
      </c>
      <c r="O30" s="32">
        <f t="shared" si="12"/>
        <v>60</v>
      </c>
      <c r="P30" s="32">
        <f t="shared" si="12"/>
        <v>10</v>
      </c>
      <c r="Q30" s="32">
        <f t="shared" si="12"/>
        <v>5</v>
      </c>
      <c r="R30" s="32">
        <f t="shared" si="12"/>
        <v>0</v>
      </c>
      <c r="S30" s="32">
        <f t="shared" si="12"/>
        <v>15</v>
      </c>
      <c r="T30" s="32">
        <f t="shared" si="12"/>
        <v>15</v>
      </c>
      <c r="U30" s="32">
        <f t="shared" si="12"/>
        <v>45</v>
      </c>
      <c r="V30" s="32">
        <f t="shared" si="12"/>
        <v>0</v>
      </c>
      <c r="W30" s="32">
        <f t="shared" si="12"/>
        <v>90</v>
      </c>
      <c r="X30" s="32">
        <f t="shared" si="12"/>
        <v>15</v>
      </c>
      <c r="Y30" s="32">
        <f t="shared" si="12"/>
        <v>95</v>
      </c>
      <c r="Z30" s="32">
        <f t="shared" si="12"/>
        <v>0</v>
      </c>
      <c r="AA30" s="32">
        <f t="shared" si="12"/>
        <v>60</v>
      </c>
      <c r="AB30" s="32">
        <f t="shared" si="12"/>
        <v>10</v>
      </c>
      <c r="AC30" s="32">
        <f t="shared" si="12"/>
        <v>30</v>
      </c>
      <c r="AD30" s="32">
        <f t="shared" si="12"/>
        <v>0</v>
      </c>
      <c r="AE30" s="32">
        <f t="shared" si="12"/>
        <v>30</v>
      </c>
      <c r="AF30" s="32">
        <f t="shared" si="12"/>
        <v>10</v>
      </c>
      <c r="AG30" s="32">
        <f t="shared" si="12"/>
        <v>85</v>
      </c>
      <c r="AH30" s="32">
        <f t="shared" si="12"/>
        <v>0</v>
      </c>
      <c r="AI30" s="32">
        <f t="shared" si="12"/>
        <v>45</v>
      </c>
      <c r="AJ30" s="32">
        <f t="shared" si="12"/>
        <v>15</v>
      </c>
      <c r="AK30" s="32">
        <f t="shared" si="12"/>
        <v>115</v>
      </c>
      <c r="AL30" s="32">
        <f aca="true" t="shared" si="13" ref="AL30:AW30">SUM(AL31:AL31)</f>
        <v>3</v>
      </c>
      <c r="AM30" s="32">
        <f t="shared" si="13"/>
        <v>3</v>
      </c>
      <c r="AN30" s="32">
        <f t="shared" si="13"/>
        <v>8</v>
      </c>
      <c r="AO30" s="32">
        <f t="shared" si="13"/>
        <v>4</v>
      </c>
      <c r="AP30" s="32">
        <f t="shared" si="13"/>
        <v>5</v>
      </c>
      <c r="AQ30" s="32">
        <f t="shared" si="13"/>
        <v>7</v>
      </c>
      <c r="AR30" s="32">
        <f t="shared" si="13"/>
        <v>15</v>
      </c>
      <c r="AS30" s="32">
        <f t="shared" si="13"/>
        <v>0</v>
      </c>
      <c r="AT30" s="32">
        <f t="shared" si="13"/>
        <v>30</v>
      </c>
      <c r="AU30" s="32">
        <f t="shared" si="13"/>
        <v>0</v>
      </c>
      <c r="AV30" s="32">
        <f t="shared" si="13"/>
        <v>0</v>
      </c>
      <c r="AW30" s="32">
        <f t="shared" si="13"/>
        <v>30</v>
      </c>
      <c r="AY30" s="41"/>
      <c r="AZ30" s="41"/>
    </row>
    <row r="31" spans="1:52" s="28" customFormat="1" ht="35.25">
      <c r="A31" s="34" t="s">
        <v>97</v>
      </c>
      <c r="B31" s="35" t="s">
        <v>186</v>
      </c>
      <c r="C31" s="36" t="s">
        <v>178</v>
      </c>
      <c r="D31" s="37">
        <f>SUM(E31,M31)</f>
        <v>750</v>
      </c>
      <c r="E31" s="37">
        <f>SUM(F31:G31,L31)</f>
        <v>375</v>
      </c>
      <c r="F31" s="38">
        <f>SUM(N31,R31,V31,Z31,AD31,AH31)</f>
        <v>0</v>
      </c>
      <c r="G31" s="38">
        <f>SUM(O31,S31,W31,AA31,AE31,AI31)</f>
        <v>300</v>
      </c>
      <c r="H31" s="39"/>
      <c r="I31" s="39">
        <v>390</v>
      </c>
      <c r="J31" s="39"/>
      <c r="K31" s="39"/>
      <c r="L31" s="38">
        <f>SUM(P31,T31,X31,AB31,AF31,AJ31)</f>
        <v>75</v>
      </c>
      <c r="M31" s="37">
        <f>SUM(Q31,U31,Y31,AC31,AG31,AK31)</f>
        <v>375</v>
      </c>
      <c r="N31" s="40"/>
      <c r="O31" s="40">
        <v>60</v>
      </c>
      <c r="P31" s="40">
        <v>10</v>
      </c>
      <c r="Q31" s="40">
        <v>5</v>
      </c>
      <c r="R31" s="40"/>
      <c r="S31" s="40">
        <v>15</v>
      </c>
      <c r="T31" s="40">
        <v>15</v>
      </c>
      <c r="U31" s="40">
        <v>45</v>
      </c>
      <c r="V31" s="40"/>
      <c r="W31" s="40">
        <v>90</v>
      </c>
      <c r="X31" s="40">
        <v>15</v>
      </c>
      <c r="Y31" s="40">
        <v>95</v>
      </c>
      <c r="Z31" s="40"/>
      <c r="AA31" s="40">
        <v>60</v>
      </c>
      <c r="AB31" s="40">
        <v>10</v>
      </c>
      <c r="AC31" s="40">
        <v>30</v>
      </c>
      <c r="AD31" s="40"/>
      <c r="AE31" s="40">
        <v>30</v>
      </c>
      <c r="AF31" s="40">
        <v>10</v>
      </c>
      <c r="AG31" s="40">
        <v>85</v>
      </c>
      <c r="AH31" s="40"/>
      <c r="AI31" s="40">
        <v>45</v>
      </c>
      <c r="AJ31" s="40">
        <v>15</v>
      </c>
      <c r="AK31" s="40">
        <v>115</v>
      </c>
      <c r="AL31" s="40">
        <v>3</v>
      </c>
      <c r="AM31" s="40">
        <v>3</v>
      </c>
      <c r="AN31" s="40">
        <v>8</v>
      </c>
      <c r="AO31" s="40">
        <v>4</v>
      </c>
      <c r="AP31" s="40">
        <v>5</v>
      </c>
      <c r="AQ31" s="40">
        <v>7</v>
      </c>
      <c r="AR31" s="40">
        <v>15</v>
      </c>
      <c r="AS31" s="40"/>
      <c r="AT31" s="40">
        <v>30</v>
      </c>
      <c r="AU31" s="40"/>
      <c r="AV31" s="40"/>
      <c r="AW31" s="40">
        <v>30</v>
      </c>
      <c r="AY31" s="41"/>
      <c r="AZ31" s="41"/>
    </row>
    <row r="32" spans="1:49" s="28" customFormat="1" ht="35.25">
      <c r="A32" s="60" t="s">
        <v>206</v>
      </c>
      <c r="B32" s="61"/>
      <c r="C32" s="62"/>
      <c r="D32" s="56">
        <f aca="true" t="shared" si="14" ref="D32:AW32">SUM(D8,D15,D18,D30)</f>
        <v>4510</v>
      </c>
      <c r="E32" s="56">
        <f t="shared" si="14"/>
        <v>2260</v>
      </c>
      <c r="F32" s="56">
        <f t="shared" si="14"/>
        <v>225</v>
      </c>
      <c r="G32" s="56">
        <f t="shared" si="14"/>
        <v>1575</v>
      </c>
      <c r="H32" s="56">
        <f t="shared" si="14"/>
        <v>240</v>
      </c>
      <c r="I32" s="56">
        <f t="shared" si="14"/>
        <v>1350</v>
      </c>
      <c r="J32" s="56">
        <f t="shared" si="14"/>
        <v>60</v>
      </c>
      <c r="K32" s="56">
        <f t="shared" si="14"/>
        <v>15</v>
      </c>
      <c r="L32" s="56">
        <f t="shared" si="14"/>
        <v>460</v>
      </c>
      <c r="M32" s="56">
        <f t="shared" si="14"/>
        <v>2250</v>
      </c>
      <c r="N32" s="37">
        <f t="shared" si="14"/>
        <v>30</v>
      </c>
      <c r="O32" s="37">
        <f t="shared" si="14"/>
        <v>405</v>
      </c>
      <c r="P32" s="37">
        <f t="shared" si="14"/>
        <v>85</v>
      </c>
      <c r="Q32" s="37">
        <f t="shared" si="14"/>
        <v>235</v>
      </c>
      <c r="R32" s="37">
        <f t="shared" si="14"/>
        <v>60</v>
      </c>
      <c r="S32" s="37">
        <f t="shared" si="14"/>
        <v>270</v>
      </c>
      <c r="T32" s="37">
        <f t="shared" si="14"/>
        <v>80</v>
      </c>
      <c r="U32" s="37">
        <f t="shared" si="14"/>
        <v>345</v>
      </c>
      <c r="V32" s="37">
        <f t="shared" si="14"/>
        <v>30</v>
      </c>
      <c r="W32" s="37">
        <f t="shared" si="14"/>
        <v>270</v>
      </c>
      <c r="X32" s="37">
        <f t="shared" si="14"/>
        <v>65</v>
      </c>
      <c r="Y32" s="37">
        <f t="shared" si="14"/>
        <v>385</v>
      </c>
      <c r="Z32" s="37">
        <f t="shared" si="14"/>
        <v>15</v>
      </c>
      <c r="AA32" s="37">
        <f t="shared" si="14"/>
        <v>285</v>
      </c>
      <c r="AB32" s="37">
        <f t="shared" si="14"/>
        <v>75</v>
      </c>
      <c r="AC32" s="37">
        <f t="shared" si="14"/>
        <v>375</v>
      </c>
      <c r="AD32" s="37">
        <f t="shared" si="14"/>
        <v>60</v>
      </c>
      <c r="AE32" s="37">
        <f t="shared" si="14"/>
        <v>180</v>
      </c>
      <c r="AF32" s="37">
        <f t="shared" si="14"/>
        <v>80</v>
      </c>
      <c r="AG32" s="37">
        <f t="shared" si="14"/>
        <v>430</v>
      </c>
      <c r="AH32" s="37">
        <f t="shared" si="14"/>
        <v>30</v>
      </c>
      <c r="AI32" s="37">
        <f t="shared" si="14"/>
        <v>165</v>
      </c>
      <c r="AJ32" s="37">
        <f t="shared" si="14"/>
        <v>75</v>
      </c>
      <c r="AK32" s="37">
        <f t="shared" si="14"/>
        <v>480</v>
      </c>
      <c r="AL32" s="37">
        <f t="shared" si="14"/>
        <v>30</v>
      </c>
      <c r="AM32" s="37">
        <f t="shared" si="14"/>
        <v>30</v>
      </c>
      <c r="AN32" s="37">
        <f t="shared" si="14"/>
        <v>30</v>
      </c>
      <c r="AO32" s="37">
        <f t="shared" si="14"/>
        <v>30</v>
      </c>
      <c r="AP32" s="37">
        <f t="shared" si="14"/>
        <v>30</v>
      </c>
      <c r="AQ32" s="37">
        <f t="shared" si="14"/>
        <v>30</v>
      </c>
      <c r="AR32" s="56">
        <f t="shared" si="14"/>
        <v>91</v>
      </c>
      <c r="AS32" s="56">
        <f t="shared" si="14"/>
        <v>54</v>
      </c>
      <c r="AT32" s="56">
        <f t="shared" si="14"/>
        <v>144</v>
      </c>
      <c r="AU32" s="56">
        <f t="shared" si="14"/>
        <v>15</v>
      </c>
      <c r="AV32" s="56">
        <f>SUM(AV8,AV15,AV18,AV30)</f>
        <v>21</v>
      </c>
      <c r="AW32" s="56">
        <f t="shared" si="14"/>
        <v>72</v>
      </c>
    </row>
    <row r="33" spans="1:49" s="28" customFormat="1" ht="35.25">
      <c r="A33" s="63"/>
      <c r="B33" s="64"/>
      <c r="C33" s="6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>
        <f>SUM(N32:Q32)</f>
        <v>755</v>
      </c>
      <c r="O33" s="56"/>
      <c r="P33" s="56"/>
      <c r="Q33" s="56"/>
      <c r="R33" s="56">
        <f>SUM(R32:U32)</f>
        <v>755</v>
      </c>
      <c r="S33" s="56"/>
      <c r="T33" s="56"/>
      <c r="U33" s="56"/>
      <c r="V33" s="56">
        <f>SUM(V32:Y32)</f>
        <v>750</v>
      </c>
      <c r="W33" s="56"/>
      <c r="X33" s="56"/>
      <c r="Y33" s="56"/>
      <c r="Z33" s="56">
        <f>SUM(Z32:AC32)</f>
        <v>750</v>
      </c>
      <c r="AA33" s="56"/>
      <c r="AB33" s="56"/>
      <c r="AC33" s="56"/>
      <c r="AD33" s="56">
        <f>SUM(AD32:AG32)</f>
        <v>750</v>
      </c>
      <c r="AE33" s="56"/>
      <c r="AF33" s="56"/>
      <c r="AG33" s="56"/>
      <c r="AH33" s="56">
        <f>SUM(AH32:AK32)</f>
        <v>750</v>
      </c>
      <c r="AI33" s="56"/>
      <c r="AJ33" s="56"/>
      <c r="AK33" s="56"/>
      <c r="AL33" s="56">
        <f>SUM(AL32:AQ32)</f>
        <v>180</v>
      </c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</row>
    <row r="36" ht="35.25">
      <c r="G36" s="49"/>
    </row>
  </sheetData>
  <sheetProtection/>
  <mergeCells count="64">
    <mergeCell ref="N4:AK4"/>
    <mergeCell ref="M5:M7"/>
    <mergeCell ref="N5:U5"/>
    <mergeCell ref="V5:AC5"/>
    <mergeCell ref="AD5:AK5"/>
    <mergeCell ref="A4:A7"/>
    <mergeCell ref="B4:B7"/>
    <mergeCell ref="C4:C7"/>
    <mergeCell ref="D4:M4"/>
    <mergeCell ref="AL4:AW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Q5"/>
    <mergeCell ref="AR5:AW5"/>
    <mergeCell ref="N6:Q6"/>
    <mergeCell ref="R6:U6"/>
    <mergeCell ref="V6:Y6"/>
    <mergeCell ref="Z6:AC6"/>
    <mergeCell ref="AD6:AG6"/>
    <mergeCell ref="AH6:AK6"/>
    <mergeCell ref="AL6:AL7"/>
    <mergeCell ref="AM6:AM7"/>
    <mergeCell ref="AW6:AW7"/>
    <mergeCell ref="A32:C33"/>
    <mergeCell ref="D32:D33"/>
    <mergeCell ref="E32:E33"/>
    <mergeCell ref="F32:F33"/>
    <mergeCell ref="G32:G33"/>
    <mergeCell ref="H32:H33"/>
    <mergeCell ref="AN6:AN7"/>
    <mergeCell ref="AO6:AO7"/>
    <mergeCell ref="AP6:AP7"/>
    <mergeCell ref="AU6:AU7"/>
    <mergeCell ref="AV6:AV7"/>
    <mergeCell ref="AQ6:AQ7"/>
    <mergeCell ref="AR6:AR7"/>
    <mergeCell ref="AS6:AS7"/>
    <mergeCell ref="AV32:AV33"/>
    <mergeCell ref="AW32:AW33"/>
    <mergeCell ref="N33:Q33"/>
    <mergeCell ref="R33:U33"/>
    <mergeCell ref="V33:Y33"/>
    <mergeCell ref="Z33:AC33"/>
    <mergeCell ref="AD33:AG33"/>
    <mergeCell ref="AR32:AR33"/>
    <mergeCell ref="AH33:AK33"/>
    <mergeCell ref="AL33:AQ33"/>
    <mergeCell ref="A1:AB1"/>
    <mergeCell ref="AS32:AS33"/>
    <mergeCell ref="AT32:AT33"/>
    <mergeCell ref="AU32:AU33"/>
    <mergeCell ref="I32:I33"/>
    <mergeCell ref="J32:J33"/>
    <mergeCell ref="K32:K33"/>
    <mergeCell ref="L32:L33"/>
    <mergeCell ref="M32:M33"/>
    <mergeCell ref="AT6:AT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3"/>
  <sheetViews>
    <sheetView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P21" sqref="P21"/>
      <selection pane="bottomLeft" activeCell="B4" sqref="B4:B7"/>
    </sheetView>
  </sheetViews>
  <sheetFormatPr defaultColWidth="8.875" defaultRowHeight="12.75"/>
  <cols>
    <col min="1" max="1" width="12.375" style="43" customWidth="1"/>
    <col min="2" max="2" width="139.375" style="44" customWidth="1"/>
    <col min="3" max="3" width="27.25390625" style="45" customWidth="1"/>
    <col min="4" max="4" width="14.375" style="44" customWidth="1"/>
    <col min="5" max="6" width="14.125" style="44" customWidth="1"/>
    <col min="7" max="7" width="14.375" style="44" customWidth="1"/>
    <col min="8" max="8" width="13.75390625" style="44" customWidth="1"/>
    <col min="9" max="11" width="11.625" style="44" customWidth="1"/>
    <col min="12" max="12" width="15.875" style="44" customWidth="1"/>
    <col min="13" max="13" width="15.00390625" style="44" customWidth="1"/>
    <col min="14" max="37" width="11.625" style="46" customWidth="1"/>
    <col min="38" max="43" width="9.75390625" style="43" customWidth="1"/>
    <col min="44" max="45" width="9.75390625" style="47" customWidth="1"/>
    <col min="46" max="46" width="11.00390625" style="47" customWidth="1"/>
    <col min="47" max="48" width="9.75390625" style="47" customWidth="1"/>
    <col min="49" max="49" width="9.75390625" style="48" customWidth="1"/>
    <col min="50" max="16384" width="8.875" style="48" customWidth="1"/>
  </cols>
  <sheetData>
    <row r="1" spans="1:48" s="25" customFormat="1" ht="51.75" customHeight="1">
      <c r="A1" s="69" t="s">
        <v>241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2"/>
      <c r="AN1" s="22"/>
      <c r="AO1" s="23"/>
      <c r="AP1" s="23"/>
      <c r="AQ1" s="23"/>
      <c r="AR1" s="24"/>
      <c r="AS1" s="24"/>
      <c r="AT1" s="24"/>
      <c r="AU1" s="24"/>
      <c r="AV1" s="24"/>
    </row>
    <row r="2" spans="1:48" s="25" customFormat="1" ht="37.5" customHeight="1">
      <c r="A2" s="26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  <c r="AM2" s="22"/>
      <c r="AN2" s="22"/>
      <c r="AO2" s="23"/>
      <c r="AP2" s="23"/>
      <c r="AQ2" s="23"/>
      <c r="AR2" s="24"/>
      <c r="AS2" s="24"/>
      <c r="AT2" s="24"/>
      <c r="AU2" s="24"/>
      <c r="AV2" s="24"/>
    </row>
    <row r="3" spans="1:48" s="25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/>
      <c r="AM3" s="22"/>
      <c r="AN3" s="22"/>
      <c r="AO3" s="23"/>
      <c r="AP3" s="23"/>
      <c r="AQ3" s="23"/>
      <c r="AR3" s="24"/>
      <c r="AS3" s="24"/>
      <c r="AT3" s="24"/>
      <c r="AU3" s="24"/>
      <c r="AV3" s="24"/>
    </row>
    <row r="4" spans="1:49" s="28" customFormat="1" ht="53.25" customHeight="1">
      <c r="A4" s="66" t="s">
        <v>0</v>
      </c>
      <c r="B4" s="66" t="s">
        <v>1</v>
      </c>
      <c r="C4" s="67" t="s">
        <v>125</v>
      </c>
      <c r="D4" s="66" t="s">
        <v>126</v>
      </c>
      <c r="E4" s="66"/>
      <c r="F4" s="66"/>
      <c r="G4" s="66"/>
      <c r="H4" s="66"/>
      <c r="I4" s="66"/>
      <c r="J4" s="66"/>
      <c r="K4" s="66"/>
      <c r="L4" s="66"/>
      <c r="M4" s="66"/>
      <c r="N4" s="66" t="s">
        <v>127</v>
      </c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 t="s">
        <v>128</v>
      </c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</row>
    <row r="5" spans="1:49" s="28" customFormat="1" ht="53.25" customHeight="1">
      <c r="A5" s="66"/>
      <c r="B5" s="66"/>
      <c r="C5" s="67"/>
      <c r="D5" s="67" t="s">
        <v>129</v>
      </c>
      <c r="E5" s="67" t="s">
        <v>130</v>
      </c>
      <c r="F5" s="57" t="s">
        <v>131</v>
      </c>
      <c r="G5" s="67" t="s">
        <v>132</v>
      </c>
      <c r="H5" s="68" t="s">
        <v>133</v>
      </c>
      <c r="I5" s="68" t="s">
        <v>134</v>
      </c>
      <c r="J5" s="68" t="s">
        <v>135</v>
      </c>
      <c r="K5" s="68" t="s">
        <v>136</v>
      </c>
      <c r="L5" s="67" t="s">
        <v>137</v>
      </c>
      <c r="M5" s="67" t="s">
        <v>138</v>
      </c>
      <c r="N5" s="66" t="s">
        <v>139</v>
      </c>
      <c r="O5" s="66"/>
      <c r="P5" s="66"/>
      <c r="Q5" s="66"/>
      <c r="R5" s="66"/>
      <c r="S5" s="66"/>
      <c r="T5" s="66"/>
      <c r="U5" s="66"/>
      <c r="V5" s="66" t="s">
        <v>140</v>
      </c>
      <c r="W5" s="66"/>
      <c r="X5" s="66"/>
      <c r="Y5" s="66"/>
      <c r="Z5" s="66"/>
      <c r="AA5" s="66"/>
      <c r="AB5" s="66"/>
      <c r="AC5" s="66"/>
      <c r="AD5" s="66" t="s">
        <v>141</v>
      </c>
      <c r="AE5" s="66"/>
      <c r="AF5" s="66"/>
      <c r="AG5" s="66"/>
      <c r="AH5" s="66"/>
      <c r="AI5" s="66"/>
      <c r="AJ5" s="66"/>
      <c r="AK5" s="66"/>
      <c r="AL5" s="66" t="s">
        <v>142</v>
      </c>
      <c r="AM5" s="66"/>
      <c r="AN5" s="66"/>
      <c r="AO5" s="66"/>
      <c r="AP5" s="66"/>
      <c r="AQ5" s="66"/>
      <c r="AR5" s="66" t="s">
        <v>143</v>
      </c>
      <c r="AS5" s="66"/>
      <c r="AT5" s="66"/>
      <c r="AU5" s="66"/>
      <c r="AV5" s="66"/>
      <c r="AW5" s="66"/>
    </row>
    <row r="6" spans="1:49" s="28" customFormat="1" ht="52.5" customHeight="1">
      <c r="A6" s="66"/>
      <c r="B6" s="70"/>
      <c r="C6" s="67"/>
      <c r="D6" s="67"/>
      <c r="E6" s="67"/>
      <c r="F6" s="57"/>
      <c r="G6" s="67"/>
      <c r="H6" s="68"/>
      <c r="I6" s="68"/>
      <c r="J6" s="68"/>
      <c r="K6" s="68"/>
      <c r="L6" s="67"/>
      <c r="M6" s="67"/>
      <c r="N6" s="66" t="s">
        <v>144</v>
      </c>
      <c r="O6" s="66"/>
      <c r="P6" s="66"/>
      <c r="Q6" s="66"/>
      <c r="R6" s="66" t="s">
        <v>145</v>
      </c>
      <c r="S6" s="66"/>
      <c r="T6" s="66"/>
      <c r="U6" s="66"/>
      <c r="V6" s="66" t="s">
        <v>146</v>
      </c>
      <c r="W6" s="66"/>
      <c r="X6" s="66"/>
      <c r="Y6" s="66"/>
      <c r="Z6" s="66" t="s">
        <v>147</v>
      </c>
      <c r="AA6" s="66"/>
      <c r="AB6" s="66"/>
      <c r="AC6" s="66"/>
      <c r="AD6" s="66" t="s">
        <v>148</v>
      </c>
      <c r="AE6" s="66"/>
      <c r="AF6" s="66"/>
      <c r="AG6" s="66"/>
      <c r="AH6" s="66" t="s">
        <v>149</v>
      </c>
      <c r="AI6" s="66"/>
      <c r="AJ6" s="66"/>
      <c r="AK6" s="66"/>
      <c r="AL6" s="66" t="s">
        <v>150</v>
      </c>
      <c r="AM6" s="66" t="s">
        <v>151</v>
      </c>
      <c r="AN6" s="66" t="s">
        <v>152</v>
      </c>
      <c r="AO6" s="66" t="s">
        <v>153</v>
      </c>
      <c r="AP6" s="66" t="s">
        <v>154</v>
      </c>
      <c r="AQ6" s="66" t="s">
        <v>155</v>
      </c>
      <c r="AR6" s="57" t="s">
        <v>156</v>
      </c>
      <c r="AS6" s="57" t="s">
        <v>157</v>
      </c>
      <c r="AT6" s="57" t="s">
        <v>158</v>
      </c>
      <c r="AU6" s="57" t="s">
        <v>159</v>
      </c>
      <c r="AV6" s="58" t="s">
        <v>214</v>
      </c>
      <c r="AW6" s="57" t="s">
        <v>160</v>
      </c>
    </row>
    <row r="7" spans="1:49" s="28" customFormat="1" ht="195.75" customHeight="1">
      <c r="A7" s="66"/>
      <c r="B7" s="70"/>
      <c r="C7" s="67"/>
      <c r="D7" s="67"/>
      <c r="E7" s="67"/>
      <c r="F7" s="57"/>
      <c r="G7" s="67"/>
      <c r="H7" s="68"/>
      <c r="I7" s="68"/>
      <c r="J7" s="68"/>
      <c r="K7" s="68"/>
      <c r="L7" s="67"/>
      <c r="M7" s="67"/>
      <c r="N7" s="27" t="s">
        <v>161</v>
      </c>
      <c r="O7" s="29" t="s">
        <v>162</v>
      </c>
      <c r="P7" s="29" t="s">
        <v>163</v>
      </c>
      <c r="Q7" s="29" t="s">
        <v>164</v>
      </c>
      <c r="R7" s="27" t="s">
        <v>161</v>
      </c>
      <c r="S7" s="29" t="s">
        <v>162</v>
      </c>
      <c r="T7" s="29" t="s">
        <v>163</v>
      </c>
      <c r="U7" s="29" t="s">
        <v>164</v>
      </c>
      <c r="V7" s="27" t="s">
        <v>161</v>
      </c>
      <c r="W7" s="29" t="s">
        <v>162</v>
      </c>
      <c r="X7" s="29" t="s">
        <v>163</v>
      </c>
      <c r="Y7" s="29" t="s">
        <v>164</v>
      </c>
      <c r="Z7" s="27" t="s">
        <v>161</v>
      </c>
      <c r="AA7" s="29" t="s">
        <v>162</v>
      </c>
      <c r="AB7" s="29" t="s">
        <v>163</v>
      </c>
      <c r="AC7" s="29" t="s">
        <v>164</v>
      </c>
      <c r="AD7" s="27" t="s">
        <v>161</v>
      </c>
      <c r="AE7" s="29" t="s">
        <v>162</v>
      </c>
      <c r="AF7" s="29" t="s">
        <v>163</v>
      </c>
      <c r="AG7" s="29" t="s">
        <v>164</v>
      </c>
      <c r="AH7" s="27" t="s">
        <v>161</v>
      </c>
      <c r="AI7" s="29" t="s">
        <v>162</v>
      </c>
      <c r="AJ7" s="29" t="s">
        <v>163</v>
      </c>
      <c r="AK7" s="29" t="s">
        <v>164</v>
      </c>
      <c r="AL7" s="66"/>
      <c r="AM7" s="66"/>
      <c r="AN7" s="66"/>
      <c r="AO7" s="66"/>
      <c r="AP7" s="66"/>
      <c r="AQ7" s="66"/>
      <c r="AR7" s="57"/>
      <c r="AS7" s="57"/>
      <c r="AT7" s="57"/>
      <c r="AU7" s="57"/>
      <c r="AV7" s="59"/>
      <c r="AW7" s="57"/>
    </row>
    <row r="8" spans="1:49" s="33" customFormat="1" ht="45.75">
      <c r="A8" s="27" t="s">
        <v>165</v>
      </c>
      <c r="B8" s="30" t="s">
        <v>4</v>
      </c>
      <c r="C8" s="27"/>
      <c r="D8" s="31">
        <f aca="true" t="shared" si="0" ref="D8:AW8">SUM(D9:D14)</f>
        <v>585</v>
      </c>
      <c r="E8" s="31">
        <f t="shared" si="0"/>
        <v>340</v>
      </c>
      <c r="F8" s="32">
        <f t="shared" si="0"/>
        <v>30</v>
      </c>
      <c r="G8" s="32">
        <f t="shared" si="0"/>
        <v>240</v>
      </c>
      <c r="H8" s="32">
        <f t="shared" si="0"/>
        <v>0</v>
      </c>
      <c r="I8" s="32">
        <f t="shared" si="0"/>
        <v>240</v>
      </c>
      <c r="J8" s="32">
        <f t="shared" si="0"/>
        <v>0</v>
      </c>
      <c r="K8" s="32">
        <f t="shared" si="0"/>
        <v>0</v>
      </c>
      <c r="L8" s="32">
        <f t="shared" si="0"/>
        <v>70</v>
      </c>
      <c r="M8" s="31">
        <f t="shared" si="0"/>
        <v>245</v>
      </c>
      <c r="N8" s="32">
        <f t="shared" si="0"/>
        <v>0</v>
      </c>
      <c r="O8" s="32">
        <f t="shared" si="0"/>
        <v>135</v>
      </c>
      <c r="P8" s="32">
        <f t="shared" si="0"/>
        <v>40</v>
      </c>
      <c r="Q8" s="32">
        <f t="shared" si="0"/>
        <v>105</v>
      </c>
      <c r="R8" s="32">
        <f t="shared" si="0"/>
        <v>0</v>
      </c>
      <c r="S8" s="32">
        <f t="shared" si="0"/>
        <v>60</v>
      </c>
      <c r="T8" s="32">
        <f t="shared" si="0"/>
        <v>15</v>
      </c>
      <c r="U8" s="32">
        <f t="shared" si="0"/>
        <v>55</v>
      </c>
      <c r="V8" s="32">
        <f t="shared" si="0"/>
        <v>0</v>
      </c>
      <c r="W8" s="32">
        <f t="shared" si="0"/>
        <v>30</v>
      </c>
      <c r="X8" s="32">
        <f t="shared" si="0"/>
        <v>10</v>
      </c>
      <c r="Y8" s="32">
        <f t="shared" si="0"/>
        <v>35</v>
      </c>
      <c r="Z8" s="32">
        <f t="shared" si="0"/>
        <v>0</v>
      </c>
      <c r="AA8" s="32">
        <f t="shared" si="0"/>
        <v>0</v>
      </c>
      <c r="AB8" s="32">
        <f t="shared" si="0"/>
        <v>0</v>
      </c>
      <c r="AC8" s="32">
        <f t="shared" si="0"/>
        <v>0</v>
      </c>
      <c r="AD8" s="32">
        <f t="shared" si="0"/>
        <v>30</v>
      </c>
      <c r="AE8" s="32">
        <f t="shared" si="0"/>
        <v>15</v>
      </c>
      <c r="AF8" s="32">
        <f t="shared" si="0"/>
        <v>5</v>
      </c>
      <c r="AG8" s="32">
        <f t="shared" si="0"/>
        <v>50</v>
      </c>
      <c r="AH8" s="32">
        <f t="shared" si="0"/>
        <v>0</v>
      </c>
      <c r="AI8" s="32">
        <f t="shared" si="0"/>
        <v>0</v>
      </c>
      <c r="AJ8" s="32">
        <f t="shared" si="0"/>
        <v>0</v>
      </c>
      <c r="AK8" s="32">
        <f t="shared" si="0"/>
        <v>0</v>
      </c>
      <c r="AL8" s="32">
        <f t="shared" si="0"/>
        <v>11</v>
      </c>
      <c r="AM8" s="32">
        <f t="shared" si="0"/>
        <v>5</v>
      </c>
      <c r="AN8" s="32">
        <f t="shared" si="0"/>
        <v>3</v>
      </c>
      <c r="AO8" s="32">
        <f t="shared" si="0"/>
        <v>0</v>
      </c>
      <c r="AP8" s="32">
        <f t="shared" si="0"/>
        <v>4</v>
      </c>
      <c r="AQ8" s="32">
        <f t="shared" si="0"/>
        <v>0</v>
      </c>
      <c r="AR8" s="32">
        <f t="shared" si="0"/>
        <v>14</v>
      </c>
      <c r="AS8" s="32">
        <f t="shared" si="0"/>
        <v>0</v>
      </c>
      <c r="AT8" s="32">
        <f t="shared" si="0"/>
        <v>21</v>
      </c>
      <c r="AU8" s="32">
        <f t="shared" si="0"/>
        <v>23</v>
      </c>
      <c r="AV8" s="32">
        <f t="shared" si="0"/>
        <v>2</v>
      </c>
      <c r="AW8" s="32">
        <f t="shared" si="0"/>
        <v>15</v>
      </c>
    </row>
    <row r="9" spans="1:52" s="28" customFormat="1" ht="35.25">
      <c r="A9" s="34" t="s">
        <v>97</v>
      </c>
      <c r="B9" s="35" t="s">
        <v>91</v>
      </c>
      <c r="C9" s="36" t="s">
        <v>179</v>
      </c>
      <c r="D9" s="37">
        <f aca="true" t="shared" si="1" ref="D9:D14">SUM(E9,M9)</f>
        <v>325</v>
      </c>
      <c r="E9" s="37">
        <f aca="true" t="shared" si="2" ref="E9:E14">SUM(F9:G9,L9)</f>
        <v>165</v>
      </c>
      <c r="F9" s="38">
        <f aca="true" t="shared" si="3" ref="F9:G14">SUM(N9,R9,V9,Z9,AD9,AH9)</f>
        <v>0</v>
      </c>
      <c r="G9" s="38">
        <f t="shared" si="3"/>
        <v>120</v>
      </c>
      <c r="H9" s="39"/>
      <c r="I9" s="39">
        <v>120</v>
      </c>
      <c r="J9" s="39"/>
      <c r="K9" s="39"/>
      <c r="L9" s="38">
        <f aca="true" t="shared" si="4" ref="L9:M14">SUM(P9,T9,X9,AB9,AF9,AJ9)</f>
        <v>45</v>
      </c>
      <c r="M9" s="37">
        <f t="shared" si="4"/>
        <v>160</v>
      </c>
      <c r="N9" s="40"/>
      <c r="O9" s="40">
        <v>60</v>
      </c>
      <c r="P9" s="40">
        <v>20</v>
      </c>
      <c r="Q9" s="40">
        <v>70</v>
      </c>
      <c r="R9" s="40"/>
      <c r="S9" s="40">
        <v>30</v>
      </c>
      <c r="T9" s="40">
        <v>15</v>
      </c>
      <c r="U9" s="40">
        <v>55</v>
      </c>
      <c r="V9" s="40"/>
      <c r="W9" s="40">
        <v>30</v>
      </c>
      <c r="X9" s="40">
        <v>10</v>
      </c>
      <c r="Y9" s="40">
        <v>35</v>
      </c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>
        <v>6</v>
      </c>
      <c r="AM9" s="40">
        <v>4</v>
      </c>
      <c r="AN9" s="40">
        <v>3</v>
      </c>
      <c r="AO9" s="40"/>
      <c r="AP9" s="40"/>
      <c r="AQ9" s="40"/>
      <c r="AR9" s="40">
        <v>7</v>
      </c>
      <c r="AS9" s="40"/>
      <c r="AT9" s="40">
        <v>13</v>
      </c>
      <c r="AU9" s="40">
        <v>13</v>
      </c>
      <c r="AV9" s="40"/>
      <c r="AW9" s="40">
        <v>13</v>
      </c>
      <c r="AY9" s="41"/>
      <c r="AZ9" s="41"/>
    </row>
    <row r="10" spans="1:52" s="28" customFormat="1" ht="35.25">
      <c r="A10" s="34" t="s">
        <v>98</v>
      </c>
      <c r="B10" s="35" t="s">
        <v>92</v>
      </c>
      <c r="C10" s="36" t="s">
        <v>166</v>
      </c>
      <c r="D10" s="37">
        <f t="shared" si="1"/>
        <v>60</v>
      </c>
      <c r="E10" s="37">
        <f t="shared" si="2"/>
        <v>60</v>
      </c>
      <c r="F10" s="38">
        <f t="shared" si="3"/>
        <v>0</v>
      </c>
      <c r="G10" s="38">
        <f t="shared" si="3"/>
        <v>60</v>
      </c>
      <c r="H10" s="39"/>
      <c r="I10" s="39">
        <v>60</v>
      </c>
      <c r="J10" s="39"/>
      <c r="K10" s="39"/>
      <c r="L10" s="38">
        <f t="shared" si="4"/>
        <v>0</v>
      </c>
      <c r="M10" s="37">
        <f t="shared" si="4"/>
        <v>0</v>
      </c>
      <c r="N10" s="40"/>
      <c r="O10" s="40">
        <v>30</v>
      </c>
      <c r="P10" s="40"/>
      <c r="Q10" s="40"/>
      <c r="R10" s="40"/>
      <c r="S10" s="40">
        <v>30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>
        <v>1</v>
      </c>
      <c r="AM10" s="40">
        <v>1</v>
      </c>
      <c r="AN10" s="40"/>
      <c r="AO10" s="40"/>
      <c r="AP10" s="40"/>
      <c r="AQ10" s="40"/>
      <c r="AR10" s="40">
        <v>2</v>
      </c>
      <c r="AS10" s="40"/>
      <c r="AT10" s="40">
        <v>2</v>
      </c>
      <c r="AU10" s="40">
        <v>2</v>
      </c>
      <c r="AV10" s="40"/>
      <c r="AW10" s="40">
        <v>2</v>
      </c>
      <c r="AY10" s="41"/>
      <c r="AZ10" s="41"/>
    </row>
    <row r="11" spans="1:52" s="28" customFormat="1" ht="35.25">
      <c r="A11" s="34" t="s">
        <v>99</v>
      </c>
      <c r="B11" s="35" t="s">
        <v>93</v>
      </c>
      <c r="C11" s="36" t="s">
        <v>167</v>
      </c>
      <c r="D11" s="37">
        <f t="shared" si="1"/>
        <v>50</v>
      </c>
      <c r="E11" s="37">
        <f t="shared" si="2"/>
        <v>25</v>
      </c>
      <c r="F11" s="38">
        <f t="shared" si="3"/>
        <v>0</v>
      </c>
      <c r="G11" s="38">
        <f t="shared" si="3"/>
        <v>15</v>
      </c>
      <c r="H11" s="39"/>
      <c r="I11" s="39">
        <v>15</v>
      </c>
      <c r="J11" s="39"/>
      <c r="K11" s="39"/>
      <c r="L11" s="38">
        <f t="shared" si="4"/>
        <v>10</v>
      </c>
      <c r="M11" s="37">
        <f t="shared" si="4"/>
        <v>25</v>
      </c>
      <c r="N11" s="40"/>
      <c r="O11" s="40">
        <v>15</v>
      </c>
      <c r="P11" s="40">
        <v>10</v>
      </c>
      <c r="Q11" s="40">
        <v>25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>
        <v>2</v>
      </c>
      <c r="AM11" s="40"/>
      <c r="AN11" s="40"/>
      <c r="AO11" s="40"/>
      <c r="AP11" s="40"/>
      <c r="AQ11" s="40"/>
      <c r="AR11" s="40">
        <v>1</v>
      </c>
      <c r="AS11" s="40"/>
      <c r="AT11" s="40">
        <v>2</v>
      </c>
      <c r="AU11" s="40">
        <v>2</v>
      </c>
      <c r="AV11" s="40"/>
      <c r="AW11" s="40"/>
      <c r="AY11" s="41"/>
      <c r="AZ11" s="41"/>
    </row>
    <row r="12" spans="1:52" s="28" customFormat="1" ht="35.25">
      <c r="A12" s="34" t="s">
        <v>100</v>
      </c>
      <c r="B12" s="35" t="s">
        <v>94</v>
      </c>
      <c r="C12" s="36" t="s">
        <v>168</v>
      </c>
      <c r="D12" s="37">
        <f t="shared" si="1"/>
        <v>50</v>
      </c>
      <c r="E12" s="37">
        <f t="shared" si="2"/>
        <v>15</v>
      </c>
      <c r="F12" s="38">
        <f t="shared" si="3"/>
        <v>0</v>
      </c>
      <c r="G12" s="38">
        <f t="shared" si="3"/>
        <v>15</v>
      </c>
      <c r="H12" s="39"/>
      <c r="I12" s="39">
        <v>15</v>
      </c>
      <c r="J12" s="39"/>
      <c r="K12" s="39"/>
      <c r="L12" s="38">
        <f t="shared" si="4"/>
        <v>0</v>
      </c>
      <c r="M12" s="37">
        <f t="shared" si="4"/>
        <v>35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>
        <v>15</v>
      </c>
      <c r="AF12" s="40"/>
      <c r="AG12" s="40">
        <v>35</v>
      </c>
      <c r="AH12" s="40"/>
      <c r="AI12" s="40"/>
      <c r="AJ12" s="40"/>
      <c r="AK12" s="40"/>
      <c r="AL12" s="40"/>
      <c r="AM12" s="40"/>
      <c r="AN12" s="40"/>
      <c r="AO12" s="40"/>
      <c r="AP12" s="40">
        <v>2</v>
      </c>
      <c r="AQ12" s="40"/>
      <c r="AR12" s="40">
        <v>1</v>
      </c>
      <c r="AS12" s="40"/>
      <c r="AT12" s="40">
        <v>2</v>
      </c>
      <c r="AU12" s="40">
        <v>2</v>
      </c>
      <c r="AV12" s="40"/>
      <c r="AW12" s="40"/>
      <c r="AY12" s="41"/>
      <c r="AZ12" s="41"/>
    </row>
    <row r="13" spans="1:52" s="28" customFormat="1" ht="35.25">
      <c r="A13" s="34" t="s">
        <v>101</v>
      </c>
      <c r="B13" s="35" t="s">
        <v>95</v>
      </c>
      <c r="C13" s="36" t="s">
        <v>168</v>
      </c>
      <c r="D13" s="37">
        <f t="shared" si="1"/>
        <v>50</v>
      </c>
      <c r="E13" s="37">
        <f t="shared" si="2"/>
        <v>35</v>
      </c>
      <c r="F13" s="38">
        <f t="shared" si="3"/>
        <v>30</v>
      </c>
      <c r="G13" s="38">
        <f t="shared" si="3"/>
        <v>0</v>
      </c>
      <c r="H13" s="39"/>
      <c r="I13" s="39"/>
      <c r="J13" s="39"/>
      <c r="K13" s="39"/>
      <c r="L13" s="38">
        <f t="shared" si="4"/>
        <v>5</v>
      </c>
      <c r="M13" s="37">
        <f t="shared" si="4"/>
        <v>15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>
        <v>30</v>
      </c>
      <c r="AE13" s="40"/>
      <c r="AF13" s="40">
        <v>5</v>
      </c>
      <c r="AG13" s="40">
        <v>15</v>
      </c>
      <c r="AH13" s="40"/>
      <c r="AI13" s="40"/>
      <c r="AJ13" s="40"/>
      <c r="AK13" s="40"/>
      <c r="AL13" s="40"/>
      <c r="AM13" s="40"/>
      <c r="AN13" s="40"/>
      <c r="AO13" s="40"/>
      <c r="AP13" s="40">
        <v>2</v>
      </c>
      <c r="AQ13" s="40"/>
      <c r="AR13" s="40">
        <v>1</v>
      </c>
      <c r="AS13" s="40"/>
      <c r="AT13" s="40"/>
      <c r="AU13" s="40">
        <v>2</v>
      </c>
      <c r="AV13" s="40">
        <v>2</v>
      </c>
      <c r="AW13" s="40"/>
      <c r="AY13" s="41"/>
      <c r="AZ13" s="41"/>
    </row>
    <row r="14" spans="1:52" s="28" customFormat="1" ht="35.25">
      <c r="A14" s="34" t="s">
        <v>102</v>
      </c>
      <c r="B14" s="35" t="s">
        <v>96</v>
      </c>
      <c r="C14" s="36" t="s">
        <v>167</v>
      </c>
      <c r="D14" s="37">
        <f t="shared" si="1"/>
        <v>50</v>
      </c>
      <c r="E14" s="37">
        <f t="shared" si="2"/>
        <v>40</v>
      </c>
      <c r="F14" s="38">
        <f t="shared" si="3"/>
        <v>0</v>
      </c>
      <c r="G14" s="38">
        <f t="shared" si="3"/>
        <v>30</v>
      </c>
      <c r="H14" s="39"/>
      <c r="I14" s="39">
        <v>30</v>
      </c>
      <c r="J14" s="39"/>
      <c r="K14" s="39"/>
      <c r="L14" s="38">
        <f t="shared" si="4"/>
        <v>10</v>
      </c>
      <c r="M14" s="37">
        <f t="shared" si="4"/>
        <v>10</v>
      </c>
      <c r="N14" s="40"/>
      <c r="O14" s="40">
        <v>30</v>
      </c>
      <c r="P14" s="40">
        <v>10</v>
      </c>
      <c r="Q14" s="40">
        <v>10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>
        <v>2</v>
      </c>
      <c r="AM14" s="40"/>
      <c r="AN14" s="40"/>
      <c r="AO14" s="40"/>
      <c r="AP14" s="40"/>
      <c r="AQ14" s="40"/>
      <c r="AR14" s="40">
        <v>2</v>
      </c>
      <c r="AS14" s="40"/>
      <c r="AT14" s="40">
        <v>2</v>
      </c>
      <c r="AU14" s="40">
        <v>2</v>
      </c>
      <c r="AV14" s="40"/>
      <c r="AW14" s="40"/>
      <c r="AY14" s="41"/>
      <c r="AZ14" s="41"/>
    </row>
    <row r="15" spans="1:52" s="33" customFormat="1" ht="45.75">
      <c r="A15" s="27" t="s">
        <v>2</v>
      </c>
      <c r="B15" s="30" t="s">
        <v>5</v>
      </c>
      <c r="C15" s="27"/>
      <c r="D15" s="31">
        <f aca="true" t="shared" si="5" ref="D15:AW15">SUM(D16:D17)</f>
        <v>1350</v>
      </c>
      <c r="E15" s="31">
        <f t="shared" si="5"/>
        <v>880</v>
      </c>
      <c r="F15" s="32">
        <f t="shared" si="5"/>
        <v>0</v>
      </c>
      <c r="G15" s="32">
        <f t="shared" si="5"/>
        <v>765</v>
      </c>
      <c r="H15" s="32">
        <f t="shared" si="5"/>
        <v>0</v>
      </c>
      <c r="I15" s="32">
        <f t="shared" si="5"/>
        <v>750</v>
      </c>
      <c r="J15" s="32">
        <f t="shared" si="5"/>
        <v>0</v>
      </c>
      <c r="K15" s="32">
        <f t="shared" si="5"/>
        <v>15</v>
      </c>
      <c r="L15" s="32">
        <f t="shared" si="5"/>
        <v>115</v>
      </c>
      <c r="M15" s="31">
        <f t="shared" si="5"/>
        <v>470</v>
      </c>
      <c r="N15" s="32">
        <f t="shared" si="5"/>
        <v>0</v>
      </c>
      <c r="O15" s="32">
        <f t="shared" si="5"/>
        <v>165</v>
      </c>
      <c r="P15" s="32">
        <f t="shared" si="5"/>
        <v>20</v>
      </c>
      <c r="Q15" s="32">
        <f t="shared" si="5"/>
        <v>65</v>
      </c>
      <c r="R15" s="32">
        <f t="shared" si="5"/>
        <v>0</v>
      </c>
      <c r="S15" s="32">
        <f t="shared" si="5"/>
        <v>150</v>
      </c>
      <c r="T15" s="32">
        <f t="shared" si="5"/>
        <v>20</v>
      </c>
      <c r="U15" s="32">
        <f t="shared" si="5"/>
        <v>80</v>
      </c>
      <c r="V15" s="32">
        <f t="shared" si="5"/>
        <v>0</v>
      </c>
      <c r="W15" s="32">
        <f t="shared" si="5"/>
        <v>135</v>
      </c>
      <c r="X15" s="32">
        <f t="shared" si="5"/>
        <v>20</v>
      </c>
      <c r="Y15" s="32">
        <f t="shared" si="5"/>
        <v>70</v>
      </c>
      <c r="Z15" s="32">
        <f t="shared" si="5"/>
        <v>0</v>
      </c>
      <c r="AA15" s="32">
        <f t="shared" si="5"/>
        <v>135</v>
      </c>
      <c r="AB15" s="32">
        <f t="shared" si="5"/>
        <v>20</v>
      </c>
      <c r="AC15" s="32">
        <f t="shared" si="5"/>
        <v>95</v>
      </c>
      <c r="AD15" s="32">
        <f t="shared" si="5"/>
        <v>0</v>
      </c>
      <c r="AE15" s="32">
        <f t="shared" si="5"/>
        <v>90</v>
      </c>
      <c r="AF15" s="32">
        <f t="shared" si="5"/>
        <v>20</v>
      </c>
      <c r="AG15" s="32">
        <f t="shared" si="5"/>
        <v>65</v>
      </c>
      <c r="AH15" s="32">
        <f t="shared" si="5"/>
        <v>0</v>
      </c>
      <c r="AI15" s="32">
        <f t="shared" si="5"/>
        <v>90</v>
      </c>
      <c r="AJ15" s="32">
        <f t="shared" si="5"/>
        <v>15</v>
      </c>
      <c r="AK15" s="32">
        <f t="shared" si="5"/>
        <v>95</v>
      </c>
      <c r="AL15" s="32">
        <f t="shared" si="5"/>
        <v>10</v>
      </c>
      <c r="AM15" s="32">
        <f t="shared" si="5"/>
        <v>10</v>
      </c>
      <c r="AN15" s="32">
        <f t="shared" si="5"/>
        <v>9</v>
      </c>
      <c r="AO15" s="32">
        <f t="shared" si="5"/>
        <v>10</v>
      </c>
      <c r="AP15" s="32">
        <f t="shared" si="5"/>
        <v>7</v>
      </c>
      <c r="AQ15" s="32">
        <f t="shared" si="5"/>
        <v>8</v>
      </c>
      <c r="AR15" s="32">
        <f t="shared" si="5"/>
        <v>36</v>
      </c>
      <c r="AS15" s="32">
        <f t="shared" si="5"/>
        <v>54</v>
      </c>
      <c r="AT15" s="32">
        <f t="shared" si="5"/>
        <v>54</v>
      </c>
      <c r="AU15" s="32">
        <f t="shared" si="5"/>
        <v>0</v>
      </c>
      <c r="AV15" s="32">
        <f t="shared" si="5"/>
        <v>0</v>
      </c>
      <c r="AW15" s="32">
        <f t="shared" si="5"/>
        <v>0</v>
      </c>
      <c r="AY15" s="41"/>
      <c r="AZ15" s="41"/>
    </row>
    <row r="16" spans="1:52" s="28" customFormat="1" ht="35.25">
      <c r="A16" s="34" t="s">
        <v>97</v>
      </c>
      <c r="B16" s="35" t="s">
        <v>192</v>
      </c>
      <c r="C16" s="36" t="s">
        <v>169</v>
      </c>
      <c r="D16" s="37">
        <f>SUM(E16,M16)</f>
        <v>1300</v>
      </c>
      <c r="E16" s="37">
        <f>SUM(F16:G16,L16)</f>
        <v>865</v>
      </c>
      <c r="F16" s="38">
        <f>SUM(N16,R16,V16,Z16,AD16,AH16)</f>
        <v>0</v>
      </c>
      <c r="G16" s="38">
        <f>SUM(O16,S16,W16,AA16,AE16,AI16)</f>
        <v>750</v>
      </c>
      <c r="H16" s="39"/>
      <c r="I16" s="39">
        <v>750</v>
      </c>
      <c r="J16" s="39"/>
      <c r="K16" s="39"/>
      <c r="L16" s="38">
        <f>SUM(P16,T16,X16,AB16,AF16,AJ16)</f>
        <v>115</v>
      </c>
      <c r="M16" s="37">
        <f>SUM(Q16,U16,Y16,AC16,AG16,AK16)</f>
        <v>435</v>
      </c>
      <c r="N16" s="40"/>
      <c r="O16" s="40">
        <v>165</v>
      </c>
      <c r="P16" s="40">
        <v>20</v>
      </c>
      <c r="Q16" s="40">
        <v>65</v>
      </c>
      <c r="R16" s="40"/>
      <c r="S16" s="40">
        <v>150</v>
      </c>
      <c r="T16" s="40">
        <v>20</v>
      </c>
      <c r="U16" s="40">
        <v>80</v>
      </c>
      <c r="V16" s="40"/>
      <c r="W16" s="40">
        <v>135</v>
      </c>
      <c r="X16" s="40">
        <v>20</v>
      </c>
      <c r="Y16" s="40">
        <v>70</v>
      </c>
      <c r="Z16" s="40"/>
      <c r="AA16" s="40">
        <v>120</v>
      </c>
      <c r="AB16" s="40">
        <v>20</v>
      </c>
      <c r="AC16" s="40">
        <v>60</v>
      </c>
      <c r="AD16" s="40"/>
      <c r="AE16" s="40">
        <v>90</v>
      </c>
      <c r="AF16" s="40">
        <v>20</v>
      </c>
      <c r="AG16" s="40">
        <v>65</v>
      </c>
      <c r="AH16" s="40"/>
      <c r="AI16" s="40">
        <v>90</v>
      </c>
      <c r="AJ16" s="40">
        <v>15</v>
      </c>
      <c r="AK16" s="40">
        <v>95</v>
      </c>
      <c r="AL16" s="40">
        <v>10</v>
      </c>
      <c r="AM16" s="40">
        <v>10</v>
      </c>
      <c r="AN16" s="40">
        <v>9</v>
      </c>
      <c r="AO16" s="40">
        <v>8</v>
      </c>
      <c r="AP16" s="40">
        <v>7</v>
      </c>
      <c r="AQ16" s="40">
        <v>8</v>
      </c>
      <c r="AR16" s="40">
        <v>35</v>
      </c>
      <c r="AS16" s="40">
        <v>52</v>
      </c>
      <c r="AT16" s="40">
        <v>52</v>
      </c>
      <c r="AU16" s="40"/>
      <c r="AV16" s="40"/>
      <c r="AW16" s="40"/>
      <c r="AY16" s="41"/>
      <c r="AZ16" s="41"/>
    </row>
    <row r="17" spans="1:52" s="28" customFormat="1" ht="35.25">
      <c r="A17" s="34" t="s">
        <v>98</v>
      </c>
      <c r="B17" s="35" t="s">
        <v>103</v>
      </c>
      <c r="C17" s="36" t="s">
        <v>170</v>
      </c>
      <c r="D17" s="37">
        <f>SUM(E17,M17)</f>
        <v>50</v>
      </c>
      <c r="E17" s="37">
        <f>SUM(F17:G17,L17)</f>
        <v>15</v>
      </c>
      <c r="F17" s="38">
        <f>SUM(N17,R17,V17,Z17,AD17,AH17)</f>
        <v>0</v>
      </c>
      <c r="G17" s="38">
        <f>SUM(O17,S17,W17,AA17,AE17,AI17)</f>
        <v>15</v>
      </c>
      <c r="H17" s="39"/>
      <c r="I17" s="39"/>
      <c r="J17" s="39"/>
      <c r="K17" s="39">
        <v>15</v>
      </c>
      <c r="L17" s="38">
        <f>SUM(P17,T17,X17,AB17,AF17,AJ17)</f>
        <v>0</v>
      </c>
      <c r="M17" s="37">
        <f>SUM(Q17,U17,Y17,AC17,AG17,AK17)</f>
        <v>35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>
        <v>15</v>
      </c>
      <c r="AB17" s="40"/>
      <c r="AC17" s="40">
        <v>35</v>
      </c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>
        <v>2</v>
      </c>
      <c r="AP17" s="40"/>
      <c r="AQ17" s="40"/>
      <c r="AR17" s="40">
        <v>1</v>
      </c>
      <c r="AS17" s="40">
        <v>2</v>
      </c>
      <c r="AT17" s="40">
        <v>2</v>
      </c>
      <c r="AU17" s="40"/>
      <c r="AV17" s="40"/>
      <c r="AW17" s="40"/>
      <c r="AY17" s="41"/>
      <c r="AZ17" s="41"/>
    </row>
    <row r="18" spans="1:52" s="42" customFormat="1" ht="45.75">
      <c r="A18" s="27" t="s">
        <v>3</v>
      </c>
      <c r="B18" s="30" t="s">
        <v>6</v>
      </c>
      <c r="C18" s="27"/>
      <c r="D18" s="31">
        <f aca="true" t="shared" si="6" ref="D18:AW18">SUM(D19:D29)</f>
        <v>2025</v>
      </c>
      <c r="E18" s="31">
        <f t="shared" si="6"/>
        <v>725</v>
      </c>
      <c r="F18" s="32">
        <f t="shared" si="6"/>
        <v>195</v>
      </c>
      <c r="G18" s="32">
        <f t="shared" si="6"/>
        <v>300</v>
      </c>
      <c r="H18" s="32">
        <f t="shared" si="6"/>
        <v>240</v>
      </c>
      <c r="I18" s="32">
        <f t="shared" si="6"/>
        <v>0</v>
      </c>
      <c r="J18" s="32">
        <f t="shared" si="6"/>
        <v>60</v>
      </c>
      <c r="K18" s="32">
        <f t="shared" si="6"/>
        <v>0</v>
      </c>
      <c r="L18" s="32">
        <f t="shared" si="6"/>
        <v>230</v>
      </c>
      <c r="M18" s="31">
        <f t="shared" si="6"/>
        <v>1300</v>
      </c>
      <c r="N18" s="32">
        <f t="shared" si="6"/>
        <v>30</v>
      </c>
      <c r="O18" s="32">
        <f t="shared" si="6"/>
        <v>45</v>
      </c>
      <c r="P18" s="32">
        <f t="shared" si="6"/>
        <v>25</v>
      </c>
      <c r="Q18" s="32">
        <f t="shared" si="6"/>
        <v>125</v>
      </c>
      <c r="R18" s="32">
        <f t="shared" si="6"/>
        <v>60</v>
      </c>
      <c r="S18" s="32">
        <f t="shared" si="6"/>
        <v>45</v>
      </c>
      <c r="T18" s="32">
        <f t="shared" si="6"/>
        <v>40</v>
      </c>
      <c r="U18" s="32">
        <f t="shared" si="6"/>
        <v>205</v>
      </c>
      <c r="V18" s="32">
        <f t="shared" si="6"/>
        <v>30</v>
      </c>
      <c r="W18" s="32">
        <f t="shared" si="6"/>
        <v>45</v>
      </c>
      <c r="X18" s="32">
        <f t="shared" si="6"/>
        <v>30</v>
      </c>
      <c r="Y18" s="32">
        <f t="shared" si="6"/>
        <v>220</v>
      </c>
      <c r="Z18" s="32">
        <f t="shared" si="6"/>
        <v>15</v>
      </c>
      <c r="AA18" s="32">
        <f t="shared" si="6"/>
        <v>90</v>
      </c>
      <c r="AB18" s="32">
        <f t="shared" si="6"/>
        <v>45</v>
      </c>
      <c r="AC18" s="32">
        <f t="shared" si="6"/>
        <v>250</v>
      </c>
      <c r="AD18" s="32">
        <f t="shared" si="6"/>
        <v>30</v>
      </c>
      <c r="AE18" s="32">
        <f t="shared" si="6"/>
        <v>45</v>
      </c>
      <c r="AF18" s="32">
        <f t="shared" si="6"/>
        <v>45</v>
      </c>
      <c r="AG18" s="32">
        <f t="shared" si="6"/>
        <v>230</v>
      </c>
      <c r="AH18" s="32">
        <f t="shared" si="6"/>
        <v>30</v>
      </c>
      <c r="AI18" s="32">
        <f t="shared" si="6"/>
        <v>30</v>
      </c>
      <c r="AJ18" s="32">
        <f t="shared" si="6"/>
        <v>45</v>
      </c>
      <c r="AK18" s="32">
        <f t="shared" si="6"/>
        <v>270</v>
      </c>
      <c r="AL18" s="32">
        <f t="shared" si="6"/>
        <v>9</v>
      </c>
      <c r="AM18" s="32">
        <f t="shared" si="6"/>
        <v>14</v>
      </c>
      <c r="AN18" s="32">
        <f t="shared" si="6"/>
        <v>13</v>
      </c>
      <c r="AO18" s="32">
        <f t="shared" si="6"/>
        <v>16</v>
      </c>
      <c r="AP18" s="32">
        <f t="shared" si="6"/>
        <v>14</v>
      </c>
      <c r="AQ18" s="32">
        <f t="shared" si="6"/>
        <v>15</v>
      </c>
      <c r="AR18" s="32">
        <f t="shared" si="6"/>
        <v>29</v>
      </c>
      <c r="AS18" s="32">
        <f t="shared" si="6"/>
        <v>0</v>
      </c>
      <c r="AT18" s="32">
        <f t="shared" si="6"/>
        <v>47</v>
      </c>
      <c r="AU18" s="32">
        <f t="shared" si="6"/>
        <v>0</v>
      </c>
      <c r="AV18" s="32">
        <f t="shared" si="6"/>
        <v>19</v>
      </c>
      <c r="AW18" s="32">
        <f t="shared" si="6"/>
        <v>35</v>
      </c>
      <c r="AY18" s="41"/>
      <c r="AZ18" s="41"/>
    </row>
    <row r="19" spans="1:52" s="28" customFormat="1" ht="35.25">
      <c r="A19" s="34" t="s">
        <v>97</v>
      </c>
      <c r="B19" s="35" t="s">
        <v>104</v>
      </c>
      <c r="C19" s="36" t="s">
        <v>171</v>
      </c>
      <c r="D19" s="37">
        <f aca="true" t="shared" si="7" ref="D19:D29">SUM(E19,M19)</f>
        <v>150</v>
      </c>
      <c r="E19" s="37">
        <f aca="true" t="shared" si="8" ref="E19:E29">SUM(F19:G19,L19)</f>
        <v>80</v>
      </c>
      <c r="F19" s="38">
        <f aca="true" t="shared" si="9" ref="F19:G29">SUM(N19,R19,V19,Z19,AD19,AH19)</f>
        <v>30</v>
      </c>
      <c r="G19" s="38">
        <f t="shared" si="9"/>
        <v>30</v>
      </c>
      <c r="H19" s="39">
        <v>30</v>
      </c>
      <c r="I19" s="39"/>
      <c r="J19" s="39"/>
      <c r="K19" s="39"/>
      <c r="L19" s="38">
        <f aca="true" t="shared" si="10" ref="L19:M22">SUM(P19,T19,X19,AB19,AF19,AJ19)</f>
        <v>20</v>
      </c>
      <c r="M19" s="37">
        <f t="shared" si="10"/>
        <v>70</v>
      </c>
      <c r="N19" s="40">
        <v>15</v>
      </c>
      <c r="O19" s="40">
        <v>15</v>
      </c>
      <c r="P19" s="40">
        <v>10</v>
      </c>
      <c r="Q19" s="40">
        <v>35</v>
      </c>
      <c r="R19" s="40">
        <v>15</v>
      </c>
      <c r="S19" s="40">
        <v>15</v>
      </c>
      <c r="T19" s="40">
        <v>10</v>
      </c>
      <c r="U19" s="40">
        <v>35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>
        <v>3</v>
      </c>
      <c r="AM19" s="40">
        <v>3</v>
      </c>
      <c r="AN19" s="40"/>
      <c r="AO19" s="40"/>
      <c r="AP19" s="40"/>
      <c r="AQ19" s="40"/>
      <c r="AR19" s="40">
        <v>3</v>
      </c>
      <c r="AS19" s="40"/>
      <c r="AT19" s="40">
        <v>1</v>
      </c>
      <c r="AU19" s="40"/>
      <c r="AV19" s="40">
        <v>6</v>
      </c>
      <c r="AW19" s="40"/>
      <c r="AY19" s="41"/>
      <c r="AZ19" s="41"/>
    </row>
    <row r="20" spans="1:52" s="28" customFormat="1" ht="35.25">
      <c r="A20" s="34" t="s">
        <v>98</v>
      </c>
      <c r="B20" s="35" t="s">
        <v>105</v>
      </c>
      <c r="C20" s="36" t="s">
        <v>171</v>
      </c>
      <c r="D20" s="37">
        <f t="shared" si="7"/>
        <v>175</v>
      </c>
      <c r="E20" s="37">
        <f t="shared" si="8"/>
        <v>80</v>
      </c>
      <c r="F20" s="38">
        <f t="shared" si="9"/>
        <v>15</v>
      </c>
      <c r="G20" s="38">
        <f t="shared" si="9"/>
        <v>45</v>
      </c>
      <c r="H20" s="39">
        <v>45</v>
      </c>
      <c r="I20" s="39"/>
      <c r="J20" s="39"/>
      <c r="K20" s="39"/>
      <c r="L20" s="38">
        <f t="shared" si="10"/>
        <v>20</v>
      </c>
      <c r="M20" s="37">
        <f t="shared" si="10"/>
        <v>95</v>
      </c>
      <c r="N20" s="40"/>
      <c r="O20" s="40">
        <v>30</v>
      </c>
      <c r="P20" s="40">
        <v>10</v>
      </c>
      <c r="Q20" s="40">
        <v>60</v>
      </c>
      <c r="R20" s="40">
        <v>15</v>
      </c>
      <c r="S20" s="40">
        <v>15</v>
      </c>
      <c r="T20" s="40">
        <v>10</v>
      </c>
      <c r="U20" s="40">
        <v>35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>
        <v>4</v>
      </c>
      <c r="AM20" s="40">
        <v>3</v>
      </c>
      <c r="AN20" s="40"/>
      <c r="AO20" s="40"/>
      <c r="AP20" s="40"/>
      <c r="AQ20" s="40"/>
      <c r="AR20" s="40">
        <v>3</v>
      </c>
      <c r="AS20" s="40"/>
      <c r="AT20" s="40">
        <v>2</v>
      </c>
      <c r="AU20" s="40"/>
      <c r="AV20" s="40"/>
      <c r="AW20" s="40"/>
      <c r="AY20" s="41"/>
      <c r="AZ20" s="41"/>
    </row>
    <row r="21" spans="1:52" s="28" customFormat="1" ht="35.25">
      <c r="A21" s="34" t="s">
        <v>99</v>
      </c>
      <c r="B21" s="35" t="s">
        <v>106</v>
      </c>
      <c r="C21" s="36" t="s">
        <v>172</v>
      </c>
      <c r="D21" s="37">
        <f t="shared" si="7"/>
        <v>200</v>
      </c>
      <c r="E21" s="37">
        <f t="shared" si="8"/>
        <v>105</v>
      </c>
      <c r="F21" s="38">
        <f t="shared" si="9"/>
        <v>15</v>
      </c>
      <c r="G21" s="38">
        <f t="shared" si="9"/>
        <v>60</v>
      </c>
      <c r="H21" s="39">
        <v>60</v>
      </c>
      <c r="I21" s="39"/>
      <c r="J21" s="39"/>
      <c r="K21" s="39"/>
      <c r="L21" s="38">
        <f t="shared" si="10"/>
        <v>30</v>
      </c>
      <c r="M21" s="37">
        <f t="shared" si="10"/>
        <v>95</v>
      </c>
      <c r="N21" s="40"/>
      <c r="O21" s="40"/>
      <c r="P21" s="40"/>
      <c r="Q21" s="40"/>
      <c r="R21" s="40"/>
      <c r="S21" s="40"/>
      <c r="T21" s="40"/>
      <c r="U21" s="40"/>
      <c r="V21" s="40">
        <v>15</v>
      </c>
      <c r="W21" s="40">
        <v>30</v>
      </c>
      <c r="X21" s="40">
        <v>15</v>
      </c>
      <c r="Y21" s="40">
        <v>65</v>
      </c>
      <c r="Z21" s="40"/>
      <c r="AA21" s="40">
        <v>30</v>
      </c>
      <c r="AB21" s="40">
        <v>15</v>
      </c>
      <c r="AC21" s="40">
        <v>30</v>
      </c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>
        <v>5</v>
      </c>
      <c r="AO21" s="40">
        <v>3</v>
      </c>
      <c r="AP21" s="40"/>
      <c r="AQ21" s="40"/>
      <c r="AR21" s="40">
        <v>4</v>
      </c>
      <c r="AS21" s="40"/>
      <c r="AT21" s="40">
        <v>2</v>
      </c>
      <c r="AU21" s="40"/>
      <c r="AV21" s="40"/>
      <c r="AW21" s="40"/>
      <c r="AY21" s="41"/>
      <c r="AZ21" s="41"/>
    </row>
    <row r="22" spans="1:52" s="28" customFormat="1" ht="35.25">
      <c r="A22" s="34" t="s">
        <v>100</v>
      </c>
      <c r="B22" s="35" t="s">
        <v>107</v>
      </c>
      <c r="C22" s="36" t="s">
        <v>173</v>
      </c>
      <c r="D22" s="37">
        <f t="shared" si="7"/>
        <v>75</v>
      </c>
      <c r="E22" s="37">
        <f t="shared" si="8"/>
        <v>45</v>
      </c>
      <c r="F22" s="38">
        <f t="shared" si="9"/>
        <v>30</v>
      </c>
      <c r="G22" s="38">
        <f t="shared" si="9"/>
        <v>0</v>
      </c>
      <c r="H22" s="39"/>
      <c r="I22" s="39"/>
      <c r="J22" s="39"/>
      <c r="K22" s="39"/>
      <c r="L22" s="38">
        <f t="shared" si="10"/>
        <v>15</v>
      </c>
      <c r="M22" s="37">
        <f t="shared" si="10"/>
        <v>30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>
        <v>30</v>
      </c>
      <c r="AE22" s="40"/>
      <c r="AF22" s="40">
        <v>15</v>
      </c>
      <c r="AG22" s="40">
        <v>30</v>
      </c>
      <c r="AH22" s="40"/>
      <c r="AI22" s="40"/>
      <c r="AJ22" s="40"/>
      <c r="AK22" s="40"/>
      <c r="AL22" s="40"/>
      <c r="AM22" s="40"/>
      <c r="AN22" s="40"/>
      <c r="AO22" s="40"/>
      <c r="AP22" s="40">
        <v>3</v>
      </c>
      <c r="AQ22" s="40"/>
      <c r="AR22" s="40">
        <v>2</v>
      </c>
      <c r="AS22" s="40"/>
      <c r="AT22" s="40"/>
      <c r="AU22" s="40"/>
      <c r="AV22" s="40"/>
      <c r="AW22" s="40"/>
      <c r="AY22" s="41"/>
      <c r="AZ22" s="41"/>
    </row>
    <row r="23" spans="1:52" s="28" customFormat="1" ht="35.25">
      <c r="A23" s="34" t="s">
        <v>101</v>
      </c>
      <c r="B23" s="35" t="s">
        <v>108</v>
      </c>
      <c r="C23" s="36" t="s">
        <v>174</v>
      </c>
      <c r="D23" s="37">
        <f t="shared" si="7"/>
        <v>50</v>
      </c>
      <c r="E23" s="37">
        <f t="shared" si="8"/>
        <v>40</v>
      </c>
      <c r="F23" s="38">
        <f t="shared" si="9"/>
        <v>30</v>
      </c>
      <c r="G23" s="38">
        <f t="shared" si="9"/>
        <v>0</v>
      </c>
      <c r="H23" s="39"/>
      <c r="I23" s="39"/>
      <c r="J23" s="39"/>
      <c r="K23" s="39"/>
      <c r="L23" s="38">
        <v>10</v>
      </c>
      <c r="M23" s="37">
        <v>10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>
        <v>30</v>
      </c>
      <c r="AI23" s="40"/>
      <c r="AJ23" s="40">
        <v>10</v>
      </c>
      <c r="AK23" s="40">
        <v>10</v>
      </c>
      <c r="AL23" s="40"/>
      <c r="AM23" s="40"/>
      <c r="AN23" s="40"/>
      <c r="AO23" s="40"/>
      <c r="AP23" s="40"/>
      <c r="AQ23" s="40">
        <v>2</v>
      </c>
      <c r="AR23" s="40">
        <v>2</v>
      </c>
      <c r="AS23" s="40"/>
      <c r="AT23" s="40"/>
      <c r="AU23" s="40"/>
      <c r="AV23" s="40">
        <v>2</v>
      </c>
      <c r="AW23" s="40"/>
      <c r="AY23" s="41"/>
      <c r="AZ23" s="41"/>
    </row>
    <row r="24" spans="1:52" s="28" customFormat="1" ht="35.25">
      <c r="A24" s="34" t="s">
        <v>102</v>
      </c>
      <c r="B24" s="35" t="s">
        <v>193</v>
      </c>
      <c r="C24" s="36" t="s">
        <v>175</v>
      </c>
      <c r="D24" s="37">
        <f t="shared" si="7"/>
        <v>275</v>
      </c>
      <c r="E24" s="37">
        <f t="shared" si="8"/>
        <v>135</v>
      </c>
      <c r="F24" s="38">
        <f t="shared" si="9"/>
        <v>45</v>
      </c>
      <c r="G24" s="38">
        <f t="shared" si="9"/>
        <v>60</v>
      </c>
      <c r="H24" s="39">
        <v>60</v>
      </c>
      <c r="I24" s="39"/>
      <c r="J24" s="39"/>
      <c r="K24" s="39"/>
      <c r="L24" s="38">
        <f aca="true" t="shared" si="11" ref="L24:M29">SUM(P24,T24,X24,AB24,AF24,AJ24)</f>
        <v>30</v>
      </c>
      <c r="M24" s="37">
        <f t="shared" si="11"/>
        <v>140</v>
      </c>
      <c r="N24" s="40"/>
      <c r="O24" s="40"/>
      <c r="P24" s="40"/>
      <c r="Q24" s="40"/>
      <c r="R24" s="40">
        <v>15</v>
      </c>
      <c r="S24" s="40">
        <v>15</v>
      </c>
      <c r="T24" s="40">
        <v>5</v>
      </c>
      <c r="U24" s="40">
        <v>15</v>
      </c>
      <c r="V24" s="40">
        <v>15</v>
      </c>
      <c r="W24" s="40">
        <v>15</v>
      </c>
      <c r="X24" s="40">
        <v>10</v>
      </c>
      <c r="Y24" s="40">
        <v>35</v>
      </c>
      <c r="Z24" s="40">
        <v>15</v>
      </c>
      <c r="AA24" s="40">
        <v>15</v>
      </c>
      <c r="AB24" s="40">
        <v>5</v>
      </c>
      <c r="AC24" s="40">
        <v>40</v>
      </c>
      <c r="AD24" s="40"/>
      <c r="AE24" s="40">
        <v>15</v>
      </c>
      <c r="AF24" s="40">
        <v>10</v>
      </c>
      <c r="AG24" s="40">
        <v>50</v>
      </c>
      <c r="AH24" s="40"/>
      <c r="AI24" s="40"/>
      <c r="AJ24" s="40"/>
      <c r="AK24" s="40"/>
      <c r="AL24" s="40"/>
      <c r="AM24" s="40">
        <v>2</v>
      </c>
      <c r="AN24" s="40">
        <v>3</v>
      </c>
      <c r="AO24" s="40">
        <v>3</v>
      </c>
      <c r="AP24" s="40">
        <v>3</v>
      </c>
      <c r="AQ24" s="40"/>
      <c r="AR24" s="40">
        <v>5</v>
      </c>
      <c r="AS24" s="40"/>
      <c r="AT24" s="40">
        <v>2</v>
      </c>
      <c r="AU24" s="40"/>
      <c r="AV24" s="40">
        <v>11</v>
      </c>
      <c r="AW24" s="40"/>
      <c r="AY24" s="41"/>
      <c r="AZ24" s="41"/>
    </row>
    <row r="25" spans="1:52" s="28" customFormat="1" ht="35.25">
      <c r="A25" s="34" t="s">
        <v>114</v>
      </c>
      <c r="B25" s="35" t="s">
        <v>194</v>
      </c>
      <c r="C25" s="36" t="s">
        <v>171</v>
      </c>
      <c r="D25" s="37">
        <f t="shared" si="7"/>
        <v>100</v>
      </c>
      <c r="E25" s="37">
        <f t="shared" si="8"/>
        <v>40</v>
      </c>
      <c r="F25" s="38">
        <f t="shared" si="9"/>
        <v>30</v>
      </c>
      <c r="G25" s="38">
        <f t="shared" si="9"/>
        <v>0</v>
      </c>
      <c r="H25" s="39"/>
      <c r="I25" s="39"/>
      <c r="J25" s="39"/>
      <c r="K25" s="39"/>
      <c r="L25" s="38">
        <f t="shared" si="11"/>
        <v>10</v>
      </c>
      <c r="M25" s="37">
        <f t="shared" si="11"/>
        <v>60</v>
      </c>
      <c r="N25" s="40">
        <v>15</v>
      </c>
      <c r="O25" s="40"/>
      <c r="P25" s="40">
        <v>5</v>
      </c>
      <c r="Q25" s="40">
        <v>30</v>
      </c>
      <c r="R25" s="40">
        <v>15</v>
      </c>
      <c r="S25" s="40"/>
      <c r="T25" s="40">
        <v>5</v>
      </c>
      <c r="U25" s="40">
        <v>30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>
        <v>2</v>
      </c>
      <c r="AM25" s="40">
        <v>2</v>
      </c>
      <c r="AN25" s="40"/>
      <c r="AO25" s="40"/>
      <c r="AP25" s="40"/>
      <c r="AQ25" s="40"/>
      <c r="AR25" s="40">
        <v>2</v>
      </c>
      <c r="AS25" s="40"/>
      <c r="AT25" s="40"/>
      <c r="AU25" s="40"/>
      <c r="AV25" s="40"/>
      <c r="AW25" s="40"/>
      <c r="AY25" s="41"/>
      <c r="AZ25" s="41"/>
    </row>
    <row r="26" spans="1:52" s="28" customFormat="1" ht="35.25">
      <c r="A26" s="34" t="s">
        <v>115</v>
      </c>
      <c r="B26" s="35" t="s">
        <v>195</v>
      </c>
      <c r="C26" s="36" t="s">
        <v>172</v>
      </c>
      <c r="D26" s="37">
        <f t="shared" si="7"/>
        <v>100</v>
      </c>
      <c r="E26" s="37">
        <f t="shared" si="8"/>
        <v>45</v>
      </c>
      <c r="F26" s="38">
        <f t="shared" si="9"/>
        <v>0</v>
      </c>
      <c r="G26" s="38">
        <f t="shared" si="9"/>
        <v>30</v>
      </c>
      <c r="H26" s="39">
        <v>30</v>
      </c>
      <c r="I26" s="39"/>
      <c r="J26" s="39"/>
      <c r="K26" s="39"/>
      <c r="L26" s="38">
        <f t="shared" si="11"/>
        <v>15</v>
      </c>
      <c r="M26" s="37">
        <f t="shared" si="11"/>
        <v>55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>
        <v>30</v>
      </c>
      <c r="AB26" s="40">
        <v>15</v>
      </c>
      <c r="AC26" s="40">
        <v>55</v>
      </c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>
        <v>4</v>
      </c>
      <c r="AP26" s="40"/>
      <c r="AQ26" s="40"/>
      <c r="AR26" s="40">
        <v>2</v>
      </c>
      <c r="AS26" s="40"/>
      <c r="AT26" s="40">
        <v>4</v>
      </c>
      <c r="AU26" s="40"/>
      <c r="AV26" s="40"/>
      <c r="AW26" s="40"/>
      <c r="AY26" s="41"/>
      <c r="AZ26" s="41"/>
    </row>
    <row r="27" spans="1:52" s="28" customFormat="1" ht="49.5">
      <c r="A27" s="34" t="s">
        <v>116</v>
      </c>
      <c r="B27" s="35" t="s">
        <v>250</v>
      </c>
      <c r="C27" s="36" t="s">
        <v>170</v>
      </c>
      <c r="D27" s="37">
        <f t="shared" si="7"/>
        <v>25</v>
      </c>
      <c r="E27" s="37">
        <f t="shared" si="8"/>
        <v>20</v>
      </c>
      <c r="F27" s="38">
        <f t="shared" si="9"/>
        <v>0</v>
      </c>
      <c r="G27" s="38">
        <f t="shared" si="9"/>
        <v>15</v>
      </c>
      <c r="H27" s="39">
        <v>15</v>
      </c>
      <c r="I27" s="39"/>
      <c r="J27" s="39"/>
      <c r="K27" s="39"/>
      <c r="L27" s="38">
        <f t="shared" si="11"/>
        <v>5</v>
      </c>
      <c r="M27" s="37">
        <f t="shared" si="11"/>
        <v>5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>
        <v>15</v>
      </c>
      <c r="AB27" s="40">
        <v>5</v>
      </c>
      <c r="AC27" s="40">
        <v>5</v>
      </c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>
        <v>1</v>
      </c>
      <c r="AP27" s="40"/>
      <c r="AQ27" s="40"/>
      <c r="AR27" s="40">
        <v>1</v>
      </c>
      <c r="AS27" s="40"/>
      <c r="AT27" s="40">
        <v>1</v>
      </c>
      <c r="AU27" s="40"/>
      <c r="AV27" s="40"/>
      <c r="AW27" s="40"/>
      <c r="AY27" s="41"/>
      <c r="AZ27" s="41"/>
    </row>
    <row r="28" spans="1:52" s="28" customFormat="1" ht="35.25">
      <c r="A28" s="34" t="s">
        <v>117</v>
      </c>
      <c r="B28" s="35" t="s">
        <v>112</v>
      </c>
      <c r="C28" s="36" t="s">
        <v>176</v>
      </c>
      <c r="D28" s="37">
        <f t="shared" si="7"/>
        <v>400</v>
      </c>
      <c r="E28" s="37">
        <f t="shared" si="8"/>
        <v>110</v>
      </c>
      <c r="F28" s="38">
        <f t="shared" si="9"/>
        <v>0</v>
      </c>
      <c r="G28" s="38">
        <f t="shared" si="9"/>
        <v>60</v>
      </c>
      <c r="H28" s="39"/>
      <c r="I28" s="39"/>
      <c r="J28" s="39">
        <v>60</v>
      </c>
      <c r="K28" s="39"/>
      <c r="L28" s="38">
        <f t="shared" si="11"/>
        <v>50</v>
      </c>
      <c r="M28" s="37">
        <f t="shared" si="11"/>
        <v>290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>
        <v>30</v>
      </c>
      <c r="AF28" s="40">
        <v>15</v>
      </c>
      <c r="AG28" s="40">
        <v>30</v>
      </c>
      <c r="AH28" s="40"/>
      <c r="AI28" s="40">
        <v>30</v>
      </c>
      <c r="AJ28" s="40">
        <v>35</v>
      </c>
      <c r="AK28" s="40">
        <v>260</v>
      </c>
      <c r="AL28" s="40"/>
      <c r="AM28" s="40"/>
      <c r="AN28" s="40"/>
      <c r="AO28" s="40"/>
      <c r="AP28" s="40">
        <v>3</v>
      </c>
      <c r="AQ28" s="40">
        <v>13</v>
      </c>
      <c r="AR28" s="40">
        <v>4</v>
      </c>
      <c r="AS28" s="40"/>
      <c r="AT28" s="40">
        <v>16</v>
      </c>
      <c r="AU28" s="40"/>
      <c r="AV28" s="40"/>
      <c r="AW28" s="40">
        <v>16</v>
      </c>
      <c r="AY28" s="41"/>
      <c r="AZ28" s="41"/>
    </row>
    <row r="29" spans="1:52" s="28" customFormat="1" ht="31.5" customHeight="1">
      <c r="A29" s="34" t="s">
        <v>118</v>
      </c>
      <c r="B29" s="35" t="s">
        <v>113</v>
      </c>
      <c r="C29" s="36" t="s">
        <v>177</v>
      </c>
      <c r="D29" s="37">
        <f t="shared" si="7"/>
        <v>475</v>
      </c>
      <c r="E29" s="37">
        <f t="shared" si="8"/>
        <v>25</v>
      </c>
      <c r="F29" s="38">
        <f t="shared" si="9"/>
        <v>0</v>
      </c>
      <c r="G29" s="38">
        <f t="shared" si="9"/>
        <v>0</v>
      </c>
      <c r="H29" s="39"/>
      <c r="I29" s="39"/>
      <c r="J29" s="39"/>
      <c r="K29" s="39"/>
      <c r="L29" s="38">
        <f t="shared" si="11"/>
        <v>25</v>
      </c>
      <c r="M29" s="37">
        <f t="shared" si="11"/>
        <v>450</v>
      </c>
      <c r="N29" s="40"/>
      <c r="O29" s="40"/>
      <c r="P29" s="40"/>
      <c r="Q29" s="40"/>
      <c r="R29" s="40"/>
      <c r="S29" s="40"/>
      <c r="T29" s="40">
        <v>10</v>
      </c>
      <c r="U29" s="40">
        <v>90</v>
      </c>
      <c r="V29" s="40"/>
      <c r="W29" s="40"/>
      <c r="X29" s="40">
        <v>5</v>
      </c>
      <c r="Y29" s="40">
        <v>120</v>
      </c>
      <c r="Z29" s="40"/>
      <c r="AA29" s="40"/>
      <c r="AB29" s="40">
        <v>5</v>
      </c>
      <c r="AC29" s="40">
        <v>120</v>
      </c>
      <c r="AD29" s="40"/>
      <c r="AE29" s="40"/>
      <c r="AF29" s="40">
        <v>5</v>
      </c>
      <c r="AG29" s="40">
        <v>120</v>
      </c>
      <c r="AH29" s="40"/>
      <c r="AI29" s="40"/>
      <c r="AJ29" s="40"/>
      <c r="AK29" s="40"/>
      <c r="AL29" s="40"/>
      <c r="AM29" s="40">
        <v>4</v>
      </c>
      <c r="AN29" s="40">
        <v>5</v>
      </c>
      <c r="AO29" s="40">
        <v>5</v>
      </c>
      <c r="AP29" s="40">
        <v>5</v>
      </c>
      <c r="AQ29" s="40"/>
      <c r="AR29" s="40">
        <v>1</v>
      </c>
      <c r="AS29" s="40"/>
      <c r="AT29" s="40">
        <v>19</v>
      </c>
      <c r="AU29" s="40"/>
      <c r="AV29" s="40"/>
      <c r="AW29" s="40">
        <v>19</v>
      </c>
      <c r="AY29" s="41"/>
      <c r="AZ29" s="41"/>
    </row>
    <row r="30" spans="1:52" s="33" customFormat="1" ht="45.75">
      <c r="A30" s="27" t="s">
        <v>21</v>
      </c>
      <c r="B30" s="30" t="s">
        <v>209</v>
      </c>
      <c r="C30" s="27"/>
      <c r="D30" s="31">
        <f aca="true" t="shared" si="12" ref="D30:AW30">SUM(D31:D38)</f>
        <v>550</v>
      </c>
      <c r="E30" s="31">
        <f t="shared" si="12"/>
        <v>315</v>
      </c>
      <c r="F30" s="32">
        <f t="shared" si="12"/>
        <v>90</v>
      </c>
      <c r="G30" s="32">
        <f t="shared" si="12"/>
        <v>180</v>
      </c>
      <c r="H30" s="32">
        <f t="shared" si="12"/>
        <v>180</v>
      </c>
      <c r="I30" s="32">
        <f t="shared" si="12"/>
        <v>0</v>
      </c>
      <c r="J30" s="32">
        <f t="shared" si="12"/>
        <v>0</v>
      </c>
      <c r="K30" s="32">
        <f t="shared" si="12"/>
        <v>0</v>
      </c>
      <c r="L30" s="32">
        <f t="shared" si="12"/>
        <v>45</v>
      </c>
      <c r="M30" s="31">
        <f t="shared" si="12"/>
        <v>235</v>
      </c>
      <c r="N30" s="32">
        <f t="shared" si="12"/>
        <v>0</v>
      </c>
      <c r="O30" s="32">
        <f t="shared" si="12"/>
        <v>0</v>
      </c>
      <c r="P30" s="32">
        <f t="shared" si="12"/>
        <v>0</v>
      </c>
      <c r="Q30" s="32">
        <f t="shared" si="12"/>
        <v>0</v>
      </c>
      <c r="R30" s="32">
        <f t="shared" si="12"/>
        <v>15</v>
      </c>
      <c r="S30" s="32">
        <f t="shared" si="12"/>
        <v>0</v>
      </c>
      <c r="T30" s="32">
        <f t="shared" si="12"/>
        <v>0</v>
      </c>
      <c r="U30" s="32">
        <f t="shared" si="12"/>
        <v>10</v>
      </c>
      <c r="V30" s="32">
        <f t="shared" si="12"/>
        <v>45</v>
      </c>
      <c r="W30" s="32">
        <f t="shared" si="12"/>
        <v>15</v>
      </c>
      <c r="X30" s="32">
        <f t="shared" si="12"/>
        <v>10</v>
      </c>
      <c r="Y30" s="32">
        <f t="shared" si="12"/>
        <v>55</v>
      </c>
      <c r="Z30" s="32">
        <f t="shared" si="12"/>
        <v>15</v>
      </c>
      <c r="AA30" s="32">
        <f t="shared" si="12"/>
        <v>45</v>
      </c>
      <c r="AB30" s="32">
        <f t="shared" si="12"/>
        <v>5</v>
      </c>
      <c r="AC30" s="32">
        <f t="shared" si="12"/>
        <v>35</v>
      </c>
      <c r="AD30" s="32">
        <f t="shared" si="12"/>
        <v>15</v>
      </c>
      <c r="AE30" s="32">
        <f t="shared" si="12"/>
        <v>45</v>
      </c>
      <c r="AF30" s="32">
        <f t="shared" si="12"/>
        <v>20</v>
      </c>
      <c r="AG30" s="32">
        <f t="shared" si="12"/>
        <v>45</v>
      </c>
      <c r="AH30" s="32">
        <f t="shared" si="12"/>
        <v>0</v>
      </c>
      <c r="AI30" s="32">
        <f t="shared" si="12"/>
        <v>75</v>
      </c>
      <c r="AJ30" s="32">
        <f t="shared" si="12"/>
        <v>10</v>
      </c>
      <c r="AK30" s="32">
        <f t="shared" si="12"/>
        <v>90</v>
      </c>
      <c r="AL30" s="32">
        <f t="shared" si="12"/>
        <v>0</v>
      </c>
      <c r="AM30" s="32">
        <f t="shared" si="12"/>
        <v>1</v>
      </c>
      <c r="AN30" s="32">
        <f t="shared" si="12"/>
        <v>5</v>
      </c>
      <c r="AO30" s="32">
        <f t="shared" si="12"/>
        <v>4</v>
      </c>
      <c r="AP30" s="32">
        <f t="shared" si="12"/>
        <v>5</v>
      </c>
      <c r="AQ30" s="32">
        <f t="shared" si="12"/>
        <v>7</v>
      </c>
      <c r="AR30" s="32">
        <f t="shared" si="12"/>
        <v>14</v>
      </c>
      <c r="AS30" s="32">
        <f t="shared" si="12"/>
        <v>0</v>
      </c>
      <c r="AT30" s="32">
        <f t="shared" si="12"/>
        <v>14</v>
      </c>
      <c r="AU30" s="32">
        <f t="shared" si="12"/>
        <v>0</v>
      </c>
      <c r="AV30" s="32">
        <f t="shared" si="12"/>
        <v>0</v>
      </c>
      <c r="AW30" s="32">
        <f t="shared" si="12"/>
        <v>22</v>
      </c>
      <c r="AY30" s="41"/>
      <c r="AZ30" s="41"/>
    </row>
    <row r="31" spans="1:52" s="28" customFormat="1" ht="35.25">
      <c r="A31" s="34" t="s">
        <v>97</v>
      </c>
      <c r="B31" s="35" t="s">
        <v>196</v>
      </c>
      <c r="C31" s="36" t="s">
        <v>180</v>
      </c>
      <c r="D31" s="37">
        <f aca="true" t="shared" si="13" ref="D31:D38">SUM(E31,M31)</f>
        <v>25</v>
      </c>
      <c r="E31" s="37">
        <f aca="true" t="shared" si="14" ref="E31:E38">SUM(F31:G31,L31)</f>
        <v>15</v>
      </c>
      <c r="F31" s="38">
        <f aca="true" t="shared" si="15" ref="F31:G38">SUM(N31,R31,V31,Z31,AD31,AH31)</f>
        <v>15</v>
      </c>
      <c r="G31" s="38">
        <f t="shared" si="15"/>
        <v>0</v>
      </c>
      <c r="H31" s="39"/>
      <c r="I31" s="39"/>
      <c r="J31" s="39"/>
      <c r="K31" s="39"/>
      <c r="L31" s="38">
        <f aca="true" t="shared" si="16" ref="L31:M38">SUM(P31,T31,X31,AB31,AF31,AJ31)</f>
        <v>0</v>
      </c>
      <c r="M31" s="37">
        <f t="shared" si="16"/>
        <v>10</v>
      </c>
      <c r="N31" s="40"/>
      <c r="O31" s="40"/>
      <c r="P31" s="40"/>
      <c r="Q31" s="40"/>
      <c r="R31" s="40"/>
      <c r="S31" s="40"/>
      <c r="T31" s="40"/>
      <c r="U31" s="40"/>
      <c r="V31" s="40">
        <v>15</v>
      </c>
      <c r="W31" s="40"/>
      <c r="X31" s="40"/>
      <c r="Y31" s="40">
        <v>10</v>
      </c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>
        <v>1</v>
      </c>
      <c r="AO31" s="40"/>
      <c r="AP31" s="40"/>
      <c r="AQ31" s="40"/>
      <c r="AR31" s="40">
        <v>1</v>
      </c>
      <c r="AS31" s="40"/>
      <c r="AT31" s="40"/>
      <c r="AU31" s="40"/>
      <c r="AV31" s="40"/>
      <c r="AW31" s="40">
        <v>1</v>
      </c>
      <c r="AY31" s="41"/>
      <c r="AZ31" s="41"/>
    </row>
    <row r="32" spans="1:52" s="28" customFormat="1" ht="35.25">
      <c r="A32" s="34" t="s">
        <v>98</v>
      </c>
      <c r="B32" s="35" t="s">
        <v>197</v>
      </c>
      <c r="C32" s="36" t="s">
        <v>170</v>
      </c>
      <c r="D32" s="37">
        <f t="shared" si="13"/>
        <v>50</v>
      </c>
      <c r="E32" s="37">
        <f t="shared" si="14"/>
        <v>30</v>
      </c>
      <c r="F32" s="38">
        <f t="shared" si="15"/>
        <v>15</v>
      </c>
      <c r="G32" s="38">
        <f t="shared" si="15"/>
        <v>15</v>
      </c>
      <c r="H32" s="39">
        <v>15</v>
      </c>
      <c r="I32" s="39"/>
      <c r="J32" s="39"/>
      <c r="K32" s="39"/>
      <c r="L32" s="38">
        <f t="shared" si="16"/>
        <v>0</v>
      </c>
      <c r="M32" s="37">
        <f t="shared" si="16"/>
        <v>20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>
        <v>15</v>
      </c>
      <c r="AA32" s="40">
        <v>15</v>
      </c>
      <c r="AB32" s="40"/>
      <c r="AC32" s="40">
        <v>20</v>
      </c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>
        <v>2</v>
      </c>
      <c r="AP32" s="40"/>
      <c r="AQ32" s="40"/>
      <c r="AR32" s="40">
        <v>1</v>
      </c>
      <c r="AS32" s="40"/>
      <c r="AT32" s="40">
        <v>1</v>
      </c>
      <c r="AU32" s="40"/>
      <c r="AV32" s="40"/>
      <c r="AW32" s="40">
        <v>2</v>
      </c>
      <c r="AY32" s="41"/>
      <c r="AZ32" s="41"/>
    </row>
    <row r="33" spans="1:52" s="28" customFormat="1" ht="35.25">
      <c r="A33" s="34" t="s">
        <v>99</v>
      </c>
      <c r="B33" s="35" t="s">
        <v>198</v>
      </c>
      <c r="C33" s="36" t="s">
        <v>168</v>
      </c>
      <c r="D33" s="37">
        <f t="shared" si="13"/>
        <v>50</v>
      </c>
      <c r="E33" s="37">
        <f t="shared" si="14"/>
        <v>40</v>
      </c>
      <c r="F33" s="38">
        <f t="shared" si="15"/>
        <v>15</v>
      </c>
      <c r="G33" s="38">
        <f t="shared" si="15"/>
        <v>15</v>
      </c>
      <c r="H33" s="39">
        <v>15</v>
      </c>
      <c r="I33" s="39"/>
      <c r="J33" s="39"/>
      <c r="K33" s="39"/>
      <c r="L33" s="38">
        <f t="shared" si="16"/>
        <v>10</v>
      </c>
      <c r="M33" s="37">
        <f t="shared" si="16"/>
        <v>10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>
        <v>15</v>
      </c>
      <c r="AE33" s="40">
        <v>15</v>
      </c>
      <c r="AF33" s="40">
        <v>10</v>
      </c>
      <c r="AG33" s="40">
        <v>10</v>
      </c>
      <c r="AH33" s="40"/>
      <c r="AI33" s="40"/>
      <c r="AJ33" s="40"/>
      <c r="AK33" s="40"/>
      <c r="AL33" s="40"/>
      <c r="AM33" s="40"/>
      <c r="AN33" s="40"/>
      <c r="AO33" s="40"/>
      <c r="AP33" s="40">
        <v>2</v>
      </c>
      <c r="AQ33" s="40"/>
      <c r="AR33" s="40">
        <v>2</v>
      </c>
      <c r="AS33" s="40"/>
      <c r="AT33" s="40">
        <v>1</v>
      </c>
      <c r="AU33" s="40"/>
      <c r="AV33" s="40"/>
      <c r="AW33" s="40">
        <v>2</v>
      </c>
      <c r="AY33" s="41"/>
      <c r="AZ33" s="41"/>
    </row>
    <row r="34" spans="1:52" s="28" customFormat="1" ht="35.25">
      <c r="A34" s="34" t="s">
        <v>100</v>
      </c>
      <c r="B34" s="35" t="s">
        <v>199</v>
      </c>
      <c r="C34" s="36" t="s">
        <v>180</v>
      </c>
      <c r="D34" s="37">
        <f t="shared" si="13"/>
        <v>25</v>
      </c>
      <c r="E34" s="37">
        <f t="shared" si="14"/>
        <v>15</v>
      </c>
      <c r="F34" s="38">
        <f t="shared" si="15"/>
        <v>15</v>
      </c>
      <c r="G34" s="38">
        <f t="shared" si="15"/>
        <v>0</v>
      </c>
      <c r="H34" s="39"/>
      <c r="I34" s="39"/>
      <c r="J34" s="39"/>
      <c r="K34" s="39"/>
      <c r="L34" s="38">
        <f t="shared" si="16"/>
        <v>0</v>
      </c>
      <c r="M34" s="37">
        <f t="shared" si="16"/>
        <v>10</v>
      </c>
      <c r="N34" s="40"/>
      <c r="O34" s="40"/>
      <c r="P34" s="40"/>
      <c r="Q34" s="40"/>
      <c r="R34" s="40"/>
      <c r="S34" s="40"/>
      <c r="T34" s="40"/>
      <c r="U34" s="40"/>
      <c r="V34" s="40">
        <v>15</v>
      </c>
      <c r="W34" s="40"/>
      <c r="X34" s="40"/>
      <c r="Y34" s="40">
        <v>10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>
        <v>1</v>
      </c>
      <c r="AO34" s="40"/>
      <c r="AP34" s="40"/>
      <c r="AQ34" s="40"/>
      <c r="AR34" s="40">
        <v>1</v>
      </c>
      <c r="AS34" s="40"/>
      <c r="AT34" s="40"/>
      <c r="AU34" s="40"/>
      <c r="AV34" s="40"/>
      <c r="AW34" s="40">
        <v>1</v>
      </c>
      <c r="AY34" s="41"/>
      <c r="AZ34" s="41"/>
    </row>
    <row r="35" spans="1:52" s="28" customFormat="1" ht="35.25">
      <c r="A35" s="34" t="s">
        <v>101</v>
      </c>
      <c r="B35" s="35" t="s">
        <v>200</v>
      </c>
      <c r="C35" s="36" t="s">
        <v>180</v>
      </c>
      <c r="D35" s="37">
        <f t="shared" si="13"/>
        <v>25</v>
      </c>
      <c r="E35" s="37">
        <f t="shared" si="14"/>
        <v>15</v>
      </c>
      <c r="F35" s="38">
        <f t="shared" si="15"/>
        <v>15</v>
      </c>
      <c r="G35" s="38">
        <f t="shared" si="15"/>
        <v>0</v>
      </c>
      <c r="H35" s="39"/>
      <c r="I35" s="39"/>
      <c r="J35" s="39"/>
      <c r="K35" s="39"/>
      <c r="L35" s="38">
        <f t="shared" si="16"/>
        <v>0</v>
      </c>
      <c r="M35" s="37">
        <f t="shared" si="16"/>
        <v>10</v>
      </c>
      <c r="N35" s="40"/>
      <c r="O35" s="40"/>
      <c r="P35" s="40"/>
      <c r="Q35" s="40"/>
      <c r="R35" s="40"/>
      <c r="S35" s="40"/>
      <c r="T35" s="40"/>
      <c r="U35" s="40"/>
      <c r="V35" s="40">
        <v>15</v>
      </c>
      <c r="W35" s="40"/>
      <c r="X35" s="40"/>
      <c r="Y35" s="40">
        <v>10</v>
      </c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>
        <v>1</v>
      </c>
      <c r="AO35" s="40"/>
      <c r="AP35" s="40"/>
      <c r="AQ35" s="40"/>
      <c r="AR35" s="40">
        <v>1</v>
      </c>
      <c r="AS35" s="40"/>
      <c r="AT35" s="40"/>
      <c r="AU35" s="40"/>
      <c r="AV35" s="40"/>
      <c r="AW35" s="40">
        <v>1</v>
      </c>
      <c r="AY35" s="41"/>
      <c r="AZ35" s="41"/>
    </row>
    <row r="36" spans="1:52" s="28" customFormat="1" ht="35.25">
      <c r="A36" s="34" t="s">
        <v>102</v>
      </c>
      <c r="B36" s="35" t="s">
        <v>201</v>
      </c>
      <c r="C36" s="36" t="s">
        <v>170</v>
      </c>
      <c r="D36" s="37">
        <f t="shared" si="13"/>
        <v>125</v>
      </c>
      <c r="E36" s="37">
        <f t="shared" si="14"/>
        <v>75</v>
      </c>
      <c r="F36" s="38">
        <f t="shared" si="15"/>
        <v>15</v>
      </c>
      <c r="G36" s="38">
        <f t="shared" si="15"/>
        <v>45</v>
      </c>
      <c r="H36" s="39">
        <v>45</v>
      </c>
      <c r="I36" s="39"/>
      <c r="J36" s="39"/>
      <c r="K36" s="39"/>
      <c r="L36" s="38">
        <f t="shared" si="16"/>
        <v>15</v>
      </c>
      <c r="M36" s="37">
        <f t="shared" si="16"/>
        <v>50</v>
      </c>
      <c r="N36" s="40"/>
      <c r="O36" s="40"/>
      <c r="P36" s="40"/>
      <c r="Q36" s="40"/>
      <c r="R36" s="40">
        <v>15</v>
      </c>
      <c r="S36" s="40"/>
      <c r="T36" s="40"/>
      <c r="U36" s="40">
        <v>10</v>
      </c>
      <c r="V36" s="40"/>
      <c r="W36" s="40">
        <v>15</v>
      </c>
      <c r="X36" s="40">
        <v>10</v>
      </c>
      <c r="Y36" s="40">
        <v>25</v>
      </c>
      <c r="Z36" s="40"/>
      <c r="AA36" s="40">
        <v>30</v>
      </c>
      <c r="AB36" s="40">
        <v>5</v>
      </c>
      <c r="AC36" s="40">
        <v>15</v>
      </c>
      <c r="AD36" s="40"/>
      <c r="AE36" s="40"/>
      <c r="AF36" s="40"/>
      <c r="AG36" s="40"/>
      <c r="AH36" s="40"/>
      <c r="AI36" s="40"/>
      <c r="AJ36" s="40"/>
      <c r="AK36" s="40"/>
      <c r="AL36" s="40"/>
      <c r="AM36" s="40">
        <v>1</v>
      </c>
      <c r="AN36" s="40">
        <v>2</v>
      </c>
      <c r="AO36" s="40">
        <v>2</v>
      </c>
      <c r="AP36" s="40"/>
      <c r="AQ36" s="40"/>
      <c r="AR36" s="40">
        <v>3</v>
      </c>
      <c r="AS36" s="40"/>
      <c r="AT36" s="40">
        <v>2</v>
      </c>
      <c r="AU36" s="40"/>
      <c r="AV36" s="40"/>
      <c r="AW36" s="40">
        <v>5</v>
      </c>
      <c r="AY36" s="41"/>
      <c r="AZ36" s="41"/>
    </row>
    <row r="37" spans="1:52" s="28" customFormat="1" ht="35.25">
      <c r="A37" s="34" t="s">
        <v>114</v>
      </c>
      <c r="B37" s="35" t="s">
        <v>121</v>
      </c>
      <c r="C37" s="36" t="s">
        <v>174</v>
      </c>
      <c r="D37" s="37">
        <f t="shared" si="13"/>
        <v>50</v>
      </c>
      <c r="E37" s="37">
        <f t="shared" si="14"/>
        <v>30</v>
      </c>
      <c r="F37" s="38">
        <f t="shared" si="15"/>
        <v>0</v>
      </c>
      <c r="G37" s="38">
        <f t="shared" si="15"/>
        <v>30</v>
      </c>
      <c r="H37" s="39">
        <v>30</v>
      </c>
      <c r="I37" s="39"/>
      <c r="J37" s="39"/>
      <c r="K37" s="39"/>
      <c r="L37" s="38">
        <f t="shared" si="16"/>
        <v>0</v>
      </c>
      <c r="M37" s="37">
        <f t="shared" si="16"/>
        <v>20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>
        <v>30</v>
      </c>
      <c r="AJ37" s="40"/>
      <c r="AK37" s="40">
        <v>20</v>
      </c>
      <c r="AL37" s="40"/>
      <c r="AM37" s="40"/>
      <c r="AN37" s="40"/>
      <c r="AO37" s="40"/>
      <c r="AP37" s="40"/>
      <c r="AQ37" s="40">
        <v>2</v>
      </c>
      <c r="AR37" s="40">
        <v>1</v>
      </c>
      <c r="AS37" s="40"/>
      <c r="AT37" s="40">
        <v>2</v>
      </c>
      <c r="AU37" s="40"/>
      <c r="AV37" s="40"/>
      <c r="AW37" s="40">
        <v>2</v>
      </c>
      <c r="AY37" s="41"/>
      <c r="AZ37" s="41"/>
    </row>
    <row r="38" spans="1:52" s="28" customFormat="1" ht="35.25">
      <c r="A38" s="34" t="s">
        <v>115</v>
      </c>
      <c r="B38" s="35" t="s">
        <v>122</v>
      </c>
      <c r="C38" s="36" t="s">
        <v>176</v>
      </c>
      <c r="D38" s="37">
        <f t="shared" si="13"/>
        <v>200</v>
      </c>
      <c r="E38" s="37">
        <f t="shared" si="14"/>
        <v>95</v>
      </c>
      <c r="F38" s="38">
        <f t="shared" si="15"/>
        <v>0</v>
      </c>
      <c r="G38" s="38">
        <f t="shared" si="15"/>
        <v>75</v>
      </c>
      <c r="H38" s="39">
        <v>75</v>
      </c>
      <c r="I38" s="39"/>
      <c r="J38" s="39"/>
      <c r="K38" s="39"/>
      <c r="L38" s="38">
        <f t="shared" si="16"/>
        <v>20</v>
      </c>
      <c r="M38" s="37">
        <f t="shared" si="16"/>
        <v>105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>
        <v>30</v>
      </c>
      <c r="AF38" s="40">
        <v>10</v>
      </c>
      <c r="AG38" s="40">
        <v>35</v>
      </c>
      <c r="AH38" s="40"/>
      <c r="AI38" s="40">
        <v>45</v>
      </c>
      <c r="AJ38" s="40">
        <v>10</v>
      </c>
      <c r="AK38" s="40">
        <v>70</v>
      </c>
      <c r="AL38" s="40"/>
      <c r="AM38" s="40"/>
      <c r="AN38" s="40"/>
      <c r="AO38" s="40"/>
      <c r="AP38" s="40">
        <v>3</v>
      </c>
      <c r="AQ38" s="40">
        <v>5</v>
      </c>
      <c r="AR38" s="40">
        <v>4</v>
      </c>
      <c r="AS38" s="40"/>
      <c r="AT38" s="40">
        <v>8</v>
      </c>
      <c r="AU38" s="40"/>
      <c r="AV38" s="40"/>
      <c r="AW38" s="40">
        <v>8</v>
      </c>
      <c r="AY38" s="41"/>
      <c r="AZ38" s="41"/>
    </row>
    <row r="39" spans="1:49" s="28" customFormat="1" ht="35.25">
      <c r="A39" s="66" t="s">
        <v>210</v>
      </c>
      <c r="B39" s="66"/>
      <c r="C39" s="66"/>
      <c r="D39" s="56">
        <f aca="true" t="shared" si="17" ref="D39:AW39">SUM(D8,D15,D18,D30)</f>
        <v>4510</v>
      </c>
      <c r="E39" s="56">
        <f t="shared" si="17"/>
        <v>2260</v>
      </c>
      <c r="F39" s="56">
        <f t="shared" si="17"/>
        <v>315</v>
      </c>
      <c r="G39" s="56">
        <f t="shared" si="17"/>
        <v>1485</v>
      </c>
      <c r="H39" s="56">
        <f t="shared" si="17"/>
        <v>420</v>
      </c>
      <c r="I39" s="56">
        <f t="shared" si="17"/>
        <v>990</v>
      </c>
      <c r="J39" s="56">
        <f t="shared" si="17"/>
        <v>60</v>
      </c>
      <c r="K39" s="56">
        <f t="shared" si="17"/>
        <v>15</v>
      </c>
      <c r="L39" s="56">
        <f t="shared" si="17"/>
        <v>460</v>
      </c>
      <c r="M39" s="56">
        <f t="shared" si="17"/>
        <v>2250</v>
      </c>
      <c r="N39" s="37">
        <f t="shared" si="17"/>
        <v>30</v>
      </c>
      <c r="O39" s="37">
        <f t="shared" si="17"/>
        <v>345</v>
      </c>
      <c r="P39" s="37">
        <f t="shared" si="17"/>
        <v>85</v>
      </c>
      <c r="Q39" s="37">
        <f t="shared" si="17"/>
        <v>295</v>
      </c>
      <c r="R39" s="37">
        <f t="shared" si="17"/>
        <v>75</v>
      </c>
      <c r="S39" s="37">
        <f t="shared" si="17"/>
        <v>255</v>
      </c>
      <c r="T39" s="37">
        <f t="shared" si="17"/>
        <v>75</v>
      </c>
      <c r="U39" s="37">
        <f t="shared" si="17"/>
        <v>350</v>
      </c>
      <c r="V39" s="37">
        <f t="shared" si="17"/>
        <v>75</v>
      </c>
      <c r="W39" s="37">
        <f t="shared" si="17"/>
        <v>225</v>
      </c>
      <c r="X39" s="37">
        <f t="shared" si="17"/>
        <v>70</v>
      </c>
      <c r="Y39" s="37">
        <f t="shared" si="17"/>
        <v>380</v>
      </c>
      <c r="Z39" s="37">
        <f t="shared" si="17"/>
        <v>30</v>
      </c>
      <c r="AA39" s="37">
        <f t="shared" si="17"/>
        <v>270</v>
      </c>
      <c r="AB39" s="37">
        <f t="shared" si="17"/>
        <v>70</v>
      </c>
      <c r="AC39" s="37">
        <f t="shared" si="17"/>
        <v>380</v>
      </c>
      <c r="AD39" s="37">
        <f t="shared" si="17"/>
        <v>75</v>
      </c>
      <c r="AE39" s="37">
        <f t="shared" si="17"/>
        <v>195</v>
      </c>
      <c r="AF39" s="37">
        <f t="shared" si="17"/>
        <v>90</v>
      </c>
      <c r="AG39" s="37">
        <f t="shared" si="17"/>
        <v>390</v>
      </c>
      <c r="AH39" s="37">
        <f t="shared" si="17"/>
        <v>30</v>
      </c>
      <c r="AI39" s="37">
        <f t="shared" si="17"/>
        <v>195</v>
      </c>
      <c r="AJ39" s="37">
        <f t="shared" si="17"/>
        <v>70</v>
      </c>
      <c r="AK39" s="37">
        <f t="shared" si="17"/>
        <v>455</v>
      </c>
      <c r="AL39" s="37">
        <f t="shared" si="17"/>
        <v>30</v>
      </c>
      <c r="AM39" s="37">
        <f t="shared" si="17"/>
        <v>30</v>
      </c>
      <c r="AN39" s="37">
        <f t="shared" si="17"/>
        <v>30</v>
      </c>
      <c r="AO39" s="37">
        <f t="shared" si="17"/>
        <v>30</v>
      </c>
      <c r="AP39" s="37">
        <f t="shared" si="17"/>
        <v>30</v>
      </c>
      <c r="AQ39" s="37">
        <f t="shared" si="17"/>
        <v>30</v>
      </c>
      <c r="AR39" s="56">
        <f t="shared" si="17"/>
        <v>93</v>
      </c>
      <c r="AS39" s="56">
        <f t="shared" si="17"/>
        <v>54</v>
      </c>
      <c r="AT39" s="56">
        <f t="shared" si="17"/>
        <v>136</v>
      </c>
      <c r="AU39" s="56">
        <f t="shared" si="17"/>
        <v>23</v>
      </c>
      <c r="AV39" s="56">
        <f>SUM(AV8,AV15,AV18,AV30)</f>
        <v>21</v>
      </c>
      <c r="AW39" s="56">
        <f t="shared" si="17"/>
        <v>72</v>
      </c>
    </row>
    <row r="40" spans="1:49" s="28" customFormat="1" ht="35.25">
      <c r="A40" s="66"/>
      <c r="B40" s="66"/>
      <c r="C40" s="6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>
        <f>SUM(N39:Q39)</f>
        <v>755</v>
      </c>
      <c r="O40" s="56"/>
      <c r="P40" s="56"/>
      <c r="Q40" s="56"/>
      <c r="R40" s="56">
        <f>SUM(R39:U39)</f>
        <v>755</v>
      </c>
      <c r="S40" s="56"/>
      <c r="T40" s="56"/>
      <c r="U40" s="56"/>
      <c r="V40" s="56">
        <f>SUM(V39:Y39)</f>
        <v>750</v>
      </c>
      <c r="W40" s="56"/>
      <c r="X40" s="56"/>
      <c r="Y40" s="56"/>
      <c r="Z40" s="56">
        <f>SUM(Z39:AC39)</f>
        <v>750</v>
      </c>
      <c r="AA40" s="56"/>
      <c r="AB40" s="56"/>
      <c r="AC40" s="56"/>
      <c r="AD40" s="56">
        <f>SUM(AD39:AG39)</f>
        <v>750</v>
      </c>
      <c r="AE40" s="56"/>
      <c r="AF40" s="56"/>
      <c r="AG40" s="56"/>
      <c r="AH40" s="56">
        <f>SUM(AH39:AK39)</f>
        <v>750</v>
      </c>
      <c r="AI40" s="56"/>
      <c r="AJ40" s="56"/>
      <c r="AK40" s="56"/>
      <c r="AL40" s="56">
        <f>SUM(AL39:AQ39)</f>
        <v>180</v>
      </c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</row>
    <row r="43" ht="35.25">
      <c r="G43" s="49"/>
    </row>
  </sheetData>
  <sheetProtection/>
  <mergeCells count="64">
    <mergeCell ref="A1:AB1"/>
    <mergeCell ref="A4:A7"/>
    <mergeCell ref="B4:B7"/>
    <mergeCell ref="C4:C7"/>
    <mergeCell ref="D4:M4"/>
    <mergeCell ref="N4:AK4"/>
    <mergeCell ref="M5:M7"/>
    <mergeCell ref="N5:U5"/>
    <mergeCell ref="V5:AC5"/>
    <mergeCell ref="AD5:AK5"/>
    <mergeCell ref="AL4:AW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Q5"/>
    <mergeCell ref="AR5:AW5"/>
    <mergeCell ref="N6:Q6"/>
    <mergeCell ref="R6:U6"/>
    <mergeCell ref="V6:Y6"/>
    <mergeCell ref="Z6:AC6"/>
    <mergeCell ref="AD6:AG6"/>
    <mergeCell ref="AH6:AK6"/>
    <mergeCell ref="AL6:AL7"/>
    <mergeCell ref="AM6:AM7"/>
    <mergeCell ref="AP6:AP7"/>
    <mergeCell ref="AQ6:AQ7"/>
    <mergeCell ref="AR6:AR7"/>
    <mergeCell ref="AS6:AS7"/>
    <mergeCell ref="G39:G40"/>
    <mergeCell ref="H39:H40"/>
    <mergeCell ref="AN6:AN7"/>
    <mergeCell ref="AO6:AO7"/>
    <mergeCell ref="A39:C40"/>
    <mergeCell ref="D39:D40"/>
    <mergeCell ref="E39:E40"/>
    <mergeCell ref="F39:F40"/>
    <mergeCell ref="AT6:AT7"/>
    <mergeCell ref="AU6:AU7"/>
    <mergeCell ref="AV6:AV7"/>
    <mergeCell ref="AW6:AW7"/>
    <mergeCell ref="M39:M40"/>
    <mergeCell ref="AR39:AR40"/>
    <mergeCell ref="AH40:AK40"/>
    <mergeCell ref="AL40:AQ40"/>
    <mergeCell ref="I39:I40"/>
    <mergeCell ref="J39:J40"/>
    <mergeCell ref="K39:K40"/>
    <mergeCell ref="L39:L40"/>
    <mergeCell ref="AW39:AW40"/>
    <mergeCell ref="N40:Q40"/>
    <mergeCell ref="R40:U40"/>
    <mergeCell ref="V40:Y40"/>
    <mergeCell ref="Z40:AC40"/>
    <mergeCell ref="AD40:AG40"/>
    <mergeCell ref="AS39:AS40"/>
    <mergeCell ref="AT39:AT40"/>
    <mergeCell ref="AU39:AU40"/>
    <mergeCell ref="AV39:AV40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2014-04-21T06:00:03Z</cp:lastPrinted>
  <dcterms:created xsi:type="dcterms:W3CDTF">2000-08-09T08:42:37Z</dcterms:created>
  <dcterms:modified xsi:type="dcterms:W3CDTF">2015-05-18T20:55:31Z</dcterms:modified>
  <cp:category/>
  <cp:version/>
  <cp:contentType/>
  <cp:contentStatus/>
</cp:coreProperties>
</file>