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00" activeTab="0"/>
  </bookViews>
  <sheets>
    <sheet name="zalacznik_nr_1" sheetId="1" r:id="rId1"/>
    <sheet name="zalacznik_nr_2" sheetId="2" r:id="rId2"/>
    <sheet name="załącznik_nr_3" sheetId="3" r:id="rId3"/>
  </sheets>
  <definedNames>
    <definedName name="_xlnm.Print_Area" localSheetId="1">'zalacznik_nr_2'!$A$1:$AZ$67</definedName>
    <definedName name="_xlnm.Print_Area" localSheetId="2">'załącznik_nr_3'!$A$1:$AZ$66</definedName>
    <definedName name="OLE_LINK1" localSheetId="1">'zalacznik_nr_2'!#REF!</definedName>
    <definedName name="OLE_LINK1" localSheetId="2">'załącznik_nr_3'!#REF!</definedName>
  </definedNames>
  <calcPr fullCalcOnLoad="1"/>
</workbook>
</file>

<file path=xl/sharedStrings.xml><?xml version="1.0" encoding="utf-8"?>
<sst xmlns="http://schemas.openxmlformats.org/spreadsheetml/2006/main" count="612" uniqueCount="195">
  <si>
    <r>
      <rPr>
        <b/>
        <sz val="10"/>
        <rFont val="Verdana"/>
        <family val="2"/>
      </rPr>
      <t xml:space="preserve">2.3. Matryca efektów uczenia się </t>
    </r>
    <r>
      <rPr>
        <sz val="8"/>
        <rFont val="Verdana"/>
        <family val="2"/>
      </rPr>
      <t>(załącznik nr 1)</t>
    </r>
  </si>
  <si>
    <t>* moduł, przedmiot lub forma zajęć do wyboru</t>
  </si>
  <si>
    <t>Moduł kształcenia / Przedmiot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</si>
  <si>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</si>
  <si>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</si>
  <si>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</si>
  <si>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</si>
  <si>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</si>
  <si>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</si>
  <si>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</si>
  <si>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</si>
  <si>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</si>
  <si>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</si>
  <si>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</si>
  <si>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</si>
  <si>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</si>
  <si>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</si>
  <si>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</si>
  <si>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</si>
  <si>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</si>
  <si>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</si>
  <si>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</si>
  <si>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</si>
  <si>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</si>
  <si>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</si>
  <si>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</si>
  <si>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K_K01</t>
  </si>
  <si>
    <t>K_K02</t>
  </si>
  <si>
    <t>K_K03</t>
  </si>
  <si>
    <t>K_K04</t>
  </si>
  <si>
    <t>K_K05</t>
  </si>
  <si>
    <t>K_K06</t>
  </si>
  <si>
    <t>Suma</t>
  </si>
  <si>
    <t xml:space="preserve">A. </t>
  </si>
  <si>
    <t>MODUŁ KSZTAŁCENIA OGÓLNEGO</t>
  </si>
  <si>
    <t>W</t>
  </si>
  <si>
    <t>U</t>
  </si>
  <si>
    <t>K</t>
  </si>
  <si>
    <t>ogółem</t>
  </si>
  <si>
    <t>1.</t>
  </si>
  <si>
    <t>Język angielski</t>
  </si>
  <si>
    <t>2.</t>
  </si>
  <si>
    <t>Technologie informacyjne</t>
  </si>
  <si>
    <t>3.</t>
  </si>
  <si>
    <t>Wychowanie fizyczne*</t>
  </si>
  <si>
    <t>4.</t>
  </si>
  <si>
    <t>Pierwsza pomoc przedmedyczna</t>
  </si>
  <si>
    <t>5.</t>
  </si>
  <si>
    <t>Metody i techniki studiowania</t>
  </si>
  <si>
    <t>6.</t>
  </si>
  <si>
    <t>Podstawy prawa z ochroną własności intelektualnej</t>
  </si>
  <si>
    <t>B.</t>
  </si>
  <si>
    <t>MODUŁ KSZTAŁCENIA PODSTAWOWEGO</t>
  </si>
  <si>
    <t>Anatomia</t>
  </si>
  <si>
    <t>Biologia</t>
  </si>
  <si>
    <t>Fizjologia i patofizjologia</t>
  </si>
  <si>
    <t>Biochemia</t>
  </si>
  <si>
    <t>Biofizyka</t>
  </si>
  <si>
    <t>Genetyka</t>
  </si>
  <si>
    <t>7.</t>
  </si>
  <si>
    <t>Histologia</t>
  </si>
  <si>
    <t>8.</t>
  </si>
  <si>
    <t>Podstawy chemii</t>
  </si>
  <si>
    <t>9.</t>
  </si>
  <si>
    <t>Higiena</t>
  </si>
  <si>
    <t>10.</t>
  </si>
  <si>
    <t>Mikrobiologia i immunologia</t>
  </si>
  <si>
    <t>11.</t>
  </si>
  <si>
    <t>Farmakologia</t>
  </si>
  <si>
    <t>C.</t>
  </si>
  <si>
    <t>MODUŁ KSZTAŁCENIA KIERUNKOWEGO</t>
  </si>
  <si>
    <t>English in cosmetology</t>
  </si>
  <si>
    <t>Podstawy kosmetologii</t>
  </si>
  <si>
    <t>Kosmetologia pielęgnacyjna</t>
  </si>
  <si>
    <t>Kosmetologia upiększająca</t>
  </si>
  <si>
    <t>Receptura kosmetyczna</t>
  </si>
  <si>
    <t>Dermatologia</t>
  </si>
  <si>
    <t>Diagnostyka dermatologiczno-kosmetologiczna</t>
  </si>
  <si>
    <t>Fizjoterapia i masaż</t>
  </si>
  <si>
    <t>Fitoterapia i fitokosmetyka</t>
  </si>
  <si>
    <t>Chemia kosmetyczna</t>
  </si>
  <si>
    <t>Estetyka</t>
  </si>
  <si>
    <t>12.</t>
  </si>
  <si>
    <t>Projekt dyplomowy*</t>
  </si>
  <si>
    <t>13.</t>
  </si>
  <si>
    <t>Kompendium kosmetologa</t>
  </si>
  <si>
    <t>14.</t>
  </si>
  <si>
    <t>Sensoryka i środki zapachowe*                                     Aromaterapia*</t>
  </si>
  <si>
    <t>15.</t>
  </si>
  <si>
    <t>Współczesne technologie kosmetyczne</t>
  </si>
  <si>
    <t>16.</t>
  </si>
  <si>
    <t>Toksykologia w kosmetyce</t>
  </si>
  <si>
    <t>17.</t>
  </si>
  <si>
    <t>Podstawy podologii</t>
  </si>
  <si>
    <t>18.</t>
  </si>
  <si>
    <t>Elementy dietetyki*                                                                                      Suplementy i nutrikosmetyki*</t>
  </si>
  <si>
    <t>19.</t>
  </si>
  <si>
    <t>Podstawy socjologii kultury*                                                      Podstawy promocji zdrowia i edukacji zdrowotnej*</t>
  </si>
  <si>
    <t>20.</t>
  </si>
  <si>
    <t xml:space="preserve">Wybrane zagadnienia z filozofii i etyki*                                                 Wybrane zagadnienia z antropologii kulturowej* </t>
  </si>
  <si>
    <t>21.</t>
  </si>
  <si>
    <t>Psychologia biznesu</t>
  </si>
  <si>
    <t>D1.</t>
  </si>
  <si>
    <t>MODUŁ KSZTAŁCENIA SPECJALNOŚCIOWEGO*</t>
  </si>
  <si>
    <t>Stylizacja i wizaż artystyczny</t>
  </si>
  <si>
    <t>Medycyna estetyczna</t>
  </si>
  <si>
    <t>Organizacja i zarządzanie gabinetem kosmetologa</t>
  </si>
  <si>
    <t>Marketing usług</t>
  </si>
  <si>
    <t>Biznes plan gabinetu kosmetologa</t>
  </si>
  <si>
    <t>D2.</t>
  </si>
  <si>
    <t>Podstawy logistyki i zarządzanie łańcuchem dostaw</t>
  </si>
  <si>
    <t>Podział i charakterystyka produktów kosmetycznych</t>
  </si>
  <si>
    <t>Zarządzanie siecią sprzedaży kosmetyków</t>
  </si>
  <si>
    <t>Marketing produktu kosmetycznego</t>
  </si>
  <si>
    <t>Biznes plan przedsiębiorstwa handlowego</t>
  </si>
  <si>
    <t>E</t>
  </si>
  <si>
    <t>PRAKTYKI</t>
  </si>
  <si>
    <t>Praktyka</t>
  </si>
  <si>
    <t>Suma D1</t>
  </si>
  <si>
    <t>Suma D2</t>
  </si>
  <si>
    <r>
      <rPr>
        <b/>
        <sz val="36"/>
        <rFont val="Verdana"/>
        <family val="2"/>
      </rPr>
      <t xml:space="preserve">3.1. Plan studiów stacjonarnych </t>
    </r>
    <r>
      <rPr>
        <sz val="28"/>
        <rFont val="Verdana"/>
        <family val="2"/>
      </rPr>
      <t>(załącznik nr 2)</t>
    </r>
  </si>
  <si>
    <t>Lp.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</si>
  <si>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</si>
  <si>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</si>
  <si>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</si>
  <si>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</si>
  <si>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</si>
  <si>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</si>
  <si>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</si>
  <si>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</si>
  <si>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</si>
  <si>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</si>
  <si>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</si>
  <si>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</si>
  <si>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</si>
  <si>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</si>
  <si>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</si>
  <si>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</si>
  <si>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</si>
  <si>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IV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</si>
  <si>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</si>
  <si>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</si>
  <si>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</si>
  <si>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</si>
  <si>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</si>
  <si>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</si>
  <si>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</si>
  <si>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</si>
  <si>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sem VII</t>
  </si>
  <si>
    <t>I</t>
  </si>
  <si>
    <t>II</t>
  </si>
  <si>
    <t>III</t>
  </si>
  <si>
    <t>IV</t>
  </si>
  <si>
    <t>V</t>
  </si>
  <si>
    <t>VI</t>
  </si>
  <si>
    <t>VII</t>
  </si>
  <si>
    <t>zajęcia z bezpośrednim udziałem</t>
  </si>
  <si>
    <t>zajęcia kształtujące umiejętności praktyczne</t>
  </si>
  <si>
    <t>zajęcia z dziedziny nauk hum. lub społ.</t>
  </si>
  <si>
    <t>zajęcia do wyboru</t>
  </si>
  <si>
    <t>w</t>
  </si>
  <si>
    <t>zp</t>
  </si>
  <si>
    <t>@</t>
  </si>
  <si>
    <t>pw</t>
  </si>
  <si>
    <t>A.</t>
  </si>
  <si>
    <t>Zo/1-3, E/4</t>
  </si>
  <si>
    <t xml:space="preserve">Zo/1 </t>
  </si>
  <si>
    <t>Zo/1,2</t>
  </si>
  <si>
    <t>Zal/2</t>
  </si>
  <si>
    <t>Zal/1</t>
  </si>
  <si>
    <t>Zo/5</t>
  </si>
  <si>
    <t>E/1</t>
  </si>
  <si>
    <t>Zo/1</t>
  </si>
  <si>
    <t>Zo/2,E/3</t>
  </si>
  <si>
    <t>Zo/2</t>
  </si>
  <si>
    <t>Zo/3</t>
  </si>
  <si>
    <t>E/2</t>
  </si>
  <si>
    <t>E/3</t>
  </si>
  <si>
    <t>Zo/3, E/4</t>
  </si>
  <si>
    <t>Zo/6</t>
  </si>
  <si>
    <t>Zo/2, E/3</t>
  </si>
  <si>
    <t>Zo/4, E/5</t>
  </si>
  <si>
    <t>E/4</t>
  </si>
  <si>
    <t xml:space="preserve"> Sensoryka i środki zapachowe*                                     Aromaterapia*</t>
  </si>
  <si>
    <t>E/5</t>
  </si>
  <si>
    <t>Zo/4</t>
  </si>
  <si>
    <t>MODUŁ KSZTAŁCENIA SPECJALNOŚCIOWEGO* Kosmetologia i usługi branży beauty</t>
  </si>
  <si>
    <t>E/6</t>
  </si>
  <si>
    <t>MODUŁ KSZTAŁCENIA SPECJALNOŚCIOWEGO* Dystrybucja kosmetyków i sprzętu kosmetycznego</t>
  </si>
  <si>
    <t>Zo/0</t>
  </si>
  <si>
    <t>Praktyka zawodowa*</t>
  </si>
  <si>
    <t>Zo/2,4,5,6</t>
  </si>
  <si>
    <t>Egzaminy</t>
  </si>
  <si>
    <r>
      <rPr>
        <b/>
        <sz val="36"/>
        <rFont val="Verdana"/>
        <family val="2"/>
      </rPr>
      <t xml:space="preserve">3.1. Plan studiów niestacjonarnych </t>
    </r>
    <r>
      <rPr>
        <sz val="28"/>
        <rFont val="Verdana"/>
        <family val="2"/>
      </rPr>
      <t>(załącznik nr 3)</t>
    </r>
  </si>
  <si>
    <t xml:space="preserve"> Sensoryka i środki zapachowe*                                      Aromaterapia*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</si>
</sst>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 CE"/>
      <family val="0"/>
    </font>
    <font>
      <sz val="10"/>
      <name val="Arial"/>
      <family val="0"/>
    </font>
    <font>
      <sz val="7.5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18"/>
      <name val="Arial Narrow"/>
      <family val="2"/>
    </font>
    <font>
      <b/>
      <sz val="2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sz val="18"/>
      <name val="Verdana"/>
      <family val="2"/>
    </font>
    <font>
      <b/>
      <sz val="2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/>
    </xf>
    <xf numFmtId="3" fontId="16" fillId="33" borderId="10" xfId="0" applyNumberFormat="1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3" fontId="16" fillId="35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34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 applyProtection="1">
      <alignment vertical="center" wrapText="1"/>
      <protection locked="0"/>
    </xf>
    <xf numFmtId="0" fontId="16" fillId="3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0" fontId="10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9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3" fontId="16" fillId="35" borderId="10" xfId="0" applyNumberFormat="1" applyFont="1" applyFill="1" applyBorder="1" applyAlignment="1">
      <alignment horizontal="center" vertical="center"/>
    </xf>
    <xf numFmtId="1" fontId="16" fillId="35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horizontal="left" vertical="center" textRotation="90" wrapText="1"/>
    </xf>
    <xf numFmtId="0" fontId="16" fillId="33" borderId="10" xfId="0" applyFont="1" applyFill="1" applyBorder="1" applyAlignment="1">
      <alignment horizontal="center" vertical="center" textRotation="90"/>
    </xf>
    <xf numFmtId="0" fontId="18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view="pageBreakPreview" zoomScale="88" zoomScaleSheetLayoutView="88" zoomScalePageLayoutView="0" workbookViewId="0" topLeftCell="A1">
      <selection activeCell="B4" sqref="B4"/>
    </sheetView>
  </sheetViews>
  <sheetFormatPr defaultColWidth="9.125" defaultRowHeight="12.75"/>
  <cols>
    <col min="1" max="1" width="4.125" style="1" customWidth="1"/>
    <col min="2" max="2" width="40.375" style="1" customWidth="1"/>
    <col min="3" max="31" width="5.875" style="1" customWidth="1"/>
    <col min="32" max="34" width="4.375" style="1" customWidth="1"/>
    <col min="35" max="35" width="6.00390625" style="1" customWidth="1"/>
    <col min="36" max="16384" width="9.125" style="1" customWidth="1"/>
  </cols>
  <sheetData>
    <row r="1" spans="1:13" ht="12">
      <c r="A1" s="2" t="s">
        <v>0</v>
      </c>
      <c r="B1" s="3"/>
      <c r="L1" s="4"/>
      <c r="M1" s="4"/>
    </row>
    <row r="2" spans="1:13" ht="9.75">
      <c r="A2" s="5" t="s">
        <v>1</v>
      </c>
      <c r="B2" s="3"/>
      <c r="L2" s="4"/>
      <c r="M2" s="4"/>
    </row>
    <row r="3" spans="1:24" ht="12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5" ht="9.75">
      <c r="A4" s="9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66" t="s">
        <v>32</v>
      </c>
      <c r="AG4" s="66"/>
      <c r="AH4" s="66"/>
      <c r="AI4" s="66"/>
    </row>
    <row r="5" spans="1:35" ht="9.75" customHeight="1">
      <c r="A5" s="10" t="s">
        <v>33</v>
      </c>
      <c r="B5" s="64" t="s">
        <v>34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9" t="s">
        <v>35</v>
      </c>
      <c r="AG5" s="9" t="s">
        <v>36</v>
      </c>
      <c r="AH5" s="9" t="s">
        <v>37</v>
      </c>
      <c r="AI5" s="9" t="s">
        <v>38</v>
      </c>
    </row>
    <row r="6" spans="1:35" ht="9.75">
      <c r="A6" s="11" t="s">
        <v>39</v>
      </c>
      <c r="B6" s="12" t="s">
        <v>40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>
        <v>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v>1</v>
      </c>
      <c r="AB6" s="13"/>
      <c r="AC6" s="13"/>
      <c r="AD6" s="13"/>
      <c r="AE6" s="13"/>
      <c r="AF6" s="14">
        <f>SUM(C6:M6)</f>
        <v>0</v>
      </c>
      <c r="AG6" s="14">
        <f aca="true" t="shared" si="0" ref="AG6:AG11">SUM(N6:Y6)</f>
        <v>1</v>
      </c>
      <c r="AH6" s="14">
        <f aca="true" t="shared" si="1" ref="AH6:AH11">SUM(Z6:AE6)</f>
        <v>1</v>
      </c>
      <c r="AI6" s="15">
        <f>SUM(C6:AE6)</f>
        <v>2</v>
      </c>
    </row>
    <row r="7" spans="1:35" ht="9.75">
      <c r="A7" s="11" t="s">
        <v>41</v>
      </c>
      <c r="B7" s="12" t="s">
        <v>42</v>
      </c>
      <c r="C7" s="13"/>
      <c r="D7" s="13"/>
      <c r="E7" s="13"/>
      <c r="F7" s="13"/>
      <c r="G7" s="13"/>
      <c r="H7" s="13"/>
      <c r="I7" s="13"/>
      <c r="J7" s="13"/>
      <c r="K7" s="13">
        <v>1</v>
      </c>
      <c r="L7" s="13"/>
      <c r="M7" s="13"/>
      <c r="N7" s="13"/>
      <c r="O7" s="13">
        <v>1</v>
      </c>
      <c r="P7" s="13"/>
      <c r="Q7" s="13"/>
      <c r="R7" s="13">
        <v>1</v>
      </c>
      <c r="S7" s="13"/>
      <c r="T7" s="13"/>
      <c r="U7" s="13"/>
      <c r="V7" s="13">
        <v>1</v>
      </c>
      <c r="W7" s="13"/>
      <c r="X7" s="13">
        <v>1</v>
      </c>
      <c r="Y7" s="13"/>
      <c r="Z7" s="16"/>
      <c r="AA7" s="13"/>
      <c r="AB7" s="13"/>
      <c r="AC7" s="13"/>
      <c r="AD7" s="13"/>
      <c r="AE7" s="13"/>
      <c r="AF7" s="14">
        <f>SUM(C7:M7)</f>
        <v>1</v>
      </c>
      <c r="AG7" s="14">
        <f t="shared" si="0"/>
        <v>4</v>
      </c>
      <c r="AH7" s="14">
        <f t="shared" si="1"/>
        <v>0</v>
      </c>
      <c r="AI7" s="15">
        <f aca="true" t="shared" si="2" ref="AI6:AI11">SUM(C7:AE7)</f>
        <v>5</v>
      </c>
    </row>
    <row r="8" spans="1:35" ht="9.75">
      <c r="A8" s="11" t="s">
        <v>43</v>
      </c>
      <c r="B8" s="12" t="s">
        <v>44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6"/>
      <c r="AA8" s="13"/>
      <c r="AB8" s="13">
        <v>1</v>
      </c>
      <c r="AC8" s="13"/>
      <c r="AD8" s="13"/>
      <c r="AE8" s="13"/>
      <c r="AF8" s="14">
        <f aca="true" t="shared" si="3" ref="AF6:AF11">SUM(C8:M8)</f>
        <v>0</v>
      </c>
      <c r="AG8" s="14">
        <f t="shared" si="0"/>
        <v>0</v>
      </c>
      <c r="AH8" s="14">
        <f t="shared" si="1"/>
        <v>1</v>
      </c>
      <c r="AI8" s="15">
        <f t="shared" si="2"/>
        <v>1</v>
      </c>
    </row>
    <row r="9" spans="1:35" ht="9.75">
      <c r="A9" s="11" t="s">
        <v>45</v>
      </c>
      <c r="B9" s="12" t="s">
        <v>46</v>
      </c>
      <c r="C9" s="13"/>
      <c r="D9" s="13"/>
      <c r="E9" s="13"/>
      <c r="F9" s="13">
        <v>1</v>
      </c>
      <c r="G9" s="13"/>
      <c r="H9" s="13"/>
      <c r="I9" s="13"/>
      <c r="J9" s="13"/>
      <c r="K9" s="13">
        <v>1</v>
      </c>
      <c r="L9" s="13"/>
      <c r="M9" s="13"/>
      <c r="N9" s="13"/>
      <c r="O9" s="13"/>
      <c r="P9" s="13"/>
      <c r="Q9" s="13"/>
      <c r="R9" s="13"/>
      <c r="S9" s="13">
        <v>1</v>
      </c>
      <c r="T9" s="13"/>
      <c r="U9" s="13"/>
      <c r="V9" s="13"/>
      <c r="W9" s="13"/>
      <c r="X9" s="13"/>
      <c r="Y9" s="13">
        <v>1</v>
      </c>
      <c r="Z9" s="16"/>
      <c r="AA9" s="13"/>
      <c r="AB9" s="13"/>
      <c r="AC9" s="13"/>
      <c r="AD9" s="13"/>
      <c r="AE9" s="13"/>
      <c r="AF9" s="14">
        <f t="shared" si="3"/>
        <v>2</v>
      </c>
      <c r="AG9" s="14">
        <f t="shared" si="0"/>
        <v>2</v>
      </c>
      <c r="AH9" s="14">
        <f t="shared" si="1"/>
        <v>0</v>
      </c>
      <c r="AI9" s="15">
        <f t="shared" si="2"/>
        <v>4</v>
      </c>
    </row>
    <row r="10" spans="1:35" ht="9.75">
      <c r="A10" s="11" t="s">
        <v>47</v>
      </c>
      <c r="B10" s="12" t="s">
        <v>48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1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6"/>
      <c r="AA10" s="13">
        <v>1</v>
      </c>
      <c r="AB10" s="13"/>
      <c r="AC10" s="13"/>
      <c r="AD10" s="13"/>
      <c r="AE10" s="13"/>
      <c r="AF10" s="14">
        <f t="shared" si="3"/>
        <v>0</v>
      </c>
      <c r="AG10" s="14">
        <f t="shared" si="0"/>
        <v>1</v>
      </c>
      <c r="AH10" s="14">
        <f t="shared" si="1"/>
        <v>1</v>
      </c>
      <c r="AI10" s="15">
        <f t="shared" si="2"/>
        <v>2</v>
      </c>
    </row>
    <row r="11" spans="1:35" ht="9" customHeight="1">
      <c r="A11" s="11" t="s">
        <v>49</v>
      </c>
      <c r="B11" s="12" t="s">
        <v>50</v>
      </c>
      <c r="C11" s="13"/>
      <c r="D11" s="13"/>
      <c r="E11" s="13"/>
      <c r="F11" s="13"/>
      <c r="G11" s="13">
        <v>1</v>
      </c>
      <c r="H11" s="13"/>
      <c r="I11" s="13"/>
      <c r="J11" s="13"/>
      <c r="K11" s="13"/>
      <c r="L11" s="13">
        <v>1</v>
      </c>
      <c r="M11" s="13"/>
      <c r="N11" s="13"/>
      <c r="O11" s="13"/>
      <c r="P11" s="13"/>
      <c r="Q11" s="13"/>
      <c r="R11" s="13">
        <v>1</v>
      </c>
      <c r="S11" s="13"/>
      <c r="T11" s="13"/>
      <c r="U11" s="13"/>
      <c r="V11" s="13"/>
      <c r="W11" s="13"/>
      <c r="X11" s="13"/>
      <c r="Y11" s="13"/>
      <c r="Z11" s="16"/>
      <c r="AA11" s="13"/>
      <c r="AB11" s="13"/>
      <c r="AC11" s="13"/>
      <c r="AD11" s="13">
        <v>1</v>
      </c>
      <c r="AE11" s="13"/>
      <c r="AF11" s="14">
        <f t="shared" si="3"/>
        <v>2</v>
      </c>
      <c r="AG11" s="14">
        <f t="shared" si="0"/>
        <v>1</v>
      </c>
      <c r="AH11" s="14">
        <f t="shared" si="1"/>
        <v>1</v>
      </c>
      <c r="AI11" s="15">
        <f t="shared" si="2"/>
        <v>4</v>
      </c>
    </row>
    <row r="12" spans="1:35" ht="9.75" customHeight="1">
      <c r="A12" s="10" t="s">
        <v>51</v>
      </c>
      <c r="B12" s="64" t="s">
        <v>52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17"/>
      <c r="AG12" s="17"/>
      <c r="AH12" s="17"/>
      <c r="AI12" s="9"/>
    </row>
    <row r="13" spans="1:35" ht="9.75">
      <c r="A13" s="18" t="s">
        <v>39</v>
      </c>
      <c r="B13" s="12" t="s">
        <v>53</v>
      </c>
      <c r="C13" s="13">
        <v>1</v>
      </c>
      <c r="D13" s="13">
        <v>1</v>
      </c>
      <c r="E13" s="13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>
        <f>SUM(C13:M13)</f>
        <v>3</v>
      </c>
      <c r="AG13" s="14">
        <f>SUM(N13:Y13)</f>
        <v>0</v>
      </c>
      <c r="AH13" s="14">
        <f>SUM(Z13:AE13)</f>
        <v>0</v>
      </c>
      <c r="AI13" s="15">
        <f>SUM(C13:AE13)</f>
        <v>3</v>
      </c>
    </row>
    <row r="14" spans="1:35" ht="9.75">
      <c r="A14" s="18" t="s">
        <v>41</v>
      </c>
      <c r="B14" s="12" t="s">
        <v>54</v>
      </c>
      <c r="C14" s="13"/>
      <c r="D14" s="13">
        <v>1</v>
      </c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>
        <f aca="true" t="shared" si="4" ref="AF14:AF23">SUM(C14:M14)</f>
        <v>2</v>
      </c>
      <c r="AG14" s="14">
        <f aca="true" t="shared" si="5" ref="AG14:AG23">SUM(N14:Y14)</f>
        <v>0</v>
      </c>
      <c r="AH14" s="14">
        <f aca="true" t="shared" si="6" ref="AH14:AH23">SUM(Z14:AE14)</f>
        <v>0</v>
      </c>
      <c r="AI14" s="15">
        <f aca="true" t="shared" si="7" ref="AI14:AI23">SUM(C14:AE14)</f>
        <v>2</v>
      </c>
    </row>
    <row r="15" spans="1:35" ht="9.75">
      <c r="A15" s="18" t="s">
        <v>43</v>
      </c>
      <c r="B15" s="12" t="s">
        <v>55</v>
      </c>
      <c r="C15" s="13">
        <v>1</v>
      </c>
      <c r="D15" s="13">
        <v>1</v>
      </c>
      <c r="E15" s="13">
        <v>1</v>
      </c>
      <c r="F15" s="13"/>
      <c r="G15" s="13"/>
      <c r="H15" s="13">
        <v>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>
        <v>1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>
        <f t="shared" si="4"/>
        <v>4</v>
      </c>
      <c r="AG15" s="14">
        <f t="shared" si="5"/>
        <v>1</v>
      </c>
      <c r="AH15" s="14">
        <f t="shared" si="6"/>
        <v>0</v>
      </c>
      <c r="AI15" s="15">
        <f t="shared" si="7"/>
        <v>5</v>
      </c>
    </row>
    <row r="16" spans="1:35" ht="9.75">
      <c r="A16" s="18" t="s">
        <v>45</v>
      </c>
      <c r="B16" s="12" t="s">
        <v>56</v>
      </c>
      <c r="C16" s="13">
        <v>1</v>
      </c>
      <c r="D16" s="13"/>
      <c r="E16" s="13">
        <v>1</v>
      </c>
      <c r="F16" s="13"/>
      <c r="G16" s="13"/>
      <c r="H16" s="13"/>
      <c r="I16" s="13">
        <v>1</v>
      </c>
      <c r="J16" s="13"/>
      <c r="K16" s="13">
        <v>1</v>
      </c>
      <c r="L16" s="13"/>
      <c r="M16" s="13"/>
      <c r="N16" s="13"/>
      <c r="O16" s="13"/>
      <c r="P16" s="13"/>
      <c r="Q16" s="13"/>
      <c r="R16" s="13"/>
      <c r="S16" s="13">
        <v>1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>
        <f t="shared" si="4"/>
        <v>4</v>
      </c>
      <c r="AG16" s="14">
        <f t="shared" si="5"/>
        <v>1</v>
      </c>
      <c r="AH16" s="14">
        <f t="shared" si="6"/>
        <v>0</v>
      </c>
      <c r="AI16" s="15">
        <f t="shared" si="7"/>
        <v>5</v>
      </c>
    </row>
    <row r="17" spans="1:35" ht="9.75">
      <c r="A17" s="18" t="s">
        <v>47</v>
      </c>
      <c r="B17" s="12" t="s">
        <v>57</v>
      </c>
      <c r="C17" s="13">
        <v>1</v>
      </c>
      <c r="D17" s="13"/>
      <c r="E17" s="13">
        <v>1</v>
      </c>
      <c r="F17" s="13"/>
      <c r="G17" s="13"/>
      <c r="H17" s="13"/>
      <c r="I17" s="13">
        <v>1</v>
      </c>
      <c r="J17" s="13"/>
      <c r="K17" s="13">
        <v>1</v>
      </c>
      <c r="L17" s="13"/>
      <c r="M17" s="13"/>
      <c r="N17" s="13"/>
      <c r="O17" s="13"/>
      <c r="P17" s="13"/>
      <c r="Q17" s="13"/>
      <c r="R17" s="13"/>
      <c r="S17" s="13">
        <v>1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>
        <f t="shared" si="4"/>
        <v>4</v>
      </c>
      <c r="AG17" s="14">
        <f t="shared" si="5"/>
        <v>1</v>
      </c>
      <c r="AH17" s="14">
        <f t="shared" si="6"/>
        <v>0</v>
      </c>
      <c r="AI17" s="15">
        <f t="shared" si="7"/>
        <v>5</v>
      </c>
    </row>
    <row r="18" spans="1:35" ht="9.75">
      <c r="A18" s="18" t="s">
        <v>49</v>
      </c>
      <c r="B18" s="12" t="s">
        <v>58</v>
      </c>
      <c r="C18" s="13"/>
      <c r="D18" s="13"/>
      <c r="E18" s="13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>
        <f t="shared" si="4"/>
        <v>1</v>
      </c>
      <c r="AG18" s="14">
        <f t="shared" si="5"/>
        <v>0</v>
      </c>
      <c r="AH18" s="14">
        <f t="shared" si="6"/>
        <v>0</v>
      </c>
      <c r="AI18" s="15">
        <f t="shared" si="7"/>
        <v>1</v>
      </c>
    </row>
    <row r="19" spans="1:35" ht="9.75">
      <c r="A19" s="18" t="s">
        <v>59</v>
      </c>
      <c r="B19" s="12" t="s">
        <v>60</v>
      </c>
      <c r="C19" s="13"/>
      <c r="D19" s="13">
        <v>1</v>
      </c>
      <c r="E19" s="13">
        <v>1</v>
      </c>
      <c r="F19" s="13"/>
      <c r="G19" s="13"/>
      <c r="H19" s="13">
        <v>1</v>
      </c>
      <c r="I19" s="13">
        <v>1</v>
      </c>
      <c r="J19" s="13"/>
      <c r="K19" s="13"/>
      <c r="L19" s="13"/>
      <c r="M19" s="13"/>
      <c r="N19" s="13"/>
      <c r="O19" s="13"/>
      <c r="P19" s="13"/>
      <c r="Q19" s="13"/>
      <c r="R19" s="13"/>
      <c r="S19" s="13">
        <v>1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>
        <f t="shared" si="4"/>
        <v>4</v>
      </c>
      <c r="AG19" s="14">
        <f t="shared" si="5"/>
        <v>1</v>
      </c>
      <c r="AH19" s="14">
        <f t="shared" si="6"/>
        <v>0</v>
      </c>
      <c r="AI19" s="15">
        <f t="shared" si="7"/>
        <v>5</v>
      </c>
    </row>
    <row r="20" spans="1:35" ht="9.75">
      <c r="A20" s="18" t="s">
        <v>61</v>
      </c>
      <c r="B20" s="12" t="s">
        <v>62</v>
      </c>
      <c r="C20" s="13"/>
      <c r="D20" s="13"/>
      <c r="E20" s="13">
        <v>1</v>
      </c>
      <c r="F20" s="13"/>
      <c r="G20" s="13"/>
      <c r="H20" s="13"/>
      <c r="I20" s="13">
        <v>1</v>
      </c>
      <c r="J20" s="13"/>
      <c r="K20" s="13"/>
      <c r="L20" s="13"/>
      <c r="M20" s="13"/>
      <c r="N20" s="13"/>
      <c r="O20" s="13"/>
      <c r="P20" s="13"/>
      <c r="Q20" s="13"/>
      <c r="R20" s="13"/>
      <c r="S20" s="13">
        <v>1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>
        <f t="shared" si="4"/>
        <v>2</v>
      </c>
      <c r="AG20" s="14">
        <f t="shared" si="5"/>
        <v>1</v>
      </c>
      <c r="AH20" s="14">
        <f t="shared" si="6"/>
        <v>0</v>
      </c>
      <c r="AI20" s="15">
        <f t="shared" si="7"/>
        <v>3</v>
      </c>
    </row>
    <row r="21" spans="1:35" ht="9.75">
      <c r="A21" s="18" t="s">
        <v>63</v>
      </c>
      <c r="B21" s="12" t="s">
        <v>64</v>
      </c>
      <c r="C21" s="13">
        <v>1</v>
      </c>
      <c r="D21" s="13"/>
      <c r="E21" s="13"/>
      <c r="F21" s="13">
        <v>1</v>
      </c>
      <c r="G21" s="13"/>
      <c r="H21" s="13">
        <v>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>
        <v>1</v>
      </c>
      <c r="W21" s="13"/>
      <c r="X21" s="13"/>
      <c r="Y21" s="13"/>
      <c r="Z21" s="13"/>
      <c r="AA21" s="13"/>
      <c r="AB21" s="13">
        <v>1</v>
      </c>
      <c r="AC21" s="13"/>
      <c r="AD21" s="13"/>
      <c r="AE21" s="13"/>
      <c r="AF21" s="14">
        <f t="shared" si="4"/>
        <v>3</v>
      </c>
      <c r="AG21" s="14">
        <f t="shared" si="5"/>
        <v>1</v>
      </c>
      <c r="AH21" s="14">
        <f t="shared" si="6"/>
        <v>1</v>
      </c>
      <c r="AI21" s="15">
        <f t="shared" si="7"/>
        <v>5</v>
      </c>
    </row>
    <row r="22" spans="1:35" ht="9.75">
      <c r="A22" s="18" t="s">
        <v>65</v>
      </c>
      <c r="B22" s="12" t="s">
        <v>66</v>
      </c>
      <c r="C22" s="13">
        <v>1</v>
      </c>
      <c r="D22" s="13">
        <v>1</v>
      </c>
      <c r="E22" s="13">
        <v>1</v>
      </c>
      <c r="F22" s="13">
        <v>1</v>
      </c>
      <c r="G22" s="13"/>
      <c r="H22" s="13"/>
      <c r="I22" s="13">
        <v>1</v>
      </c>
      <c r="J22" s="13"/>
      <c r="K22" s="13"/>
      <c r="L22" s="13"/>
      <c r="M22" s="13"/>
      <c r="N22" s="13"/>
      <c r="O22" s="13"/>
      <c r="P22" s="13"/>
      <c r="Q22" s="13"/>
      <c r="R22" s="13"/>
      <c r="S22" s="13">
        <v>1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>
        <f t="shared" si="4"/>
        <v>5</v>
      </c>
      <c r="AG22" s="14">
        <f t="shared" si="5"/>
        <v>1</v>
      </c>
      <c r="AH22" s="14">
        <f t="shared" si="6"/>
        <v>0</v>
      </c>
      <c r="AI22" s="15">
        <f t="shared" si="7"/>
        <v>6</v>
      </c>
    </row>
    <row r="23" spans="1:35" ht="9.75">
      <c r="A23" s="18" t="s">
        <v>67</v>
      </c>
      <c r="B23" s="12" t="s">
        <v>68</v>
      </c>
      <c r="C23" s="13">
        <v>1</v>
      </c>
      <c r="D23" s="13"/>
      <c r="E23" s="13"/>
      <c r="F23" s="13"/>
      <c r="G23" s="13"/>
      <c r="H23" s="13">
        <v>1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>
        <v>1</v>
      </c>
      <c r="X23" s="13"/>
      <c r="Y23" s="13"/>
      <c r="Z23" s="13">
        <v>1</v>
      </c>
      <c r="AA23" s="13"/>
      <c r="AB23" s="13"/>
      <c r="AC23" s="13"/>
      <c r="AD23" s="13"/>
      <c r="AE23" s="13"/>
      <c r="AF23" s="14">
        <f t="shared" si="4"/>
        <v>2</v>
      </c>
      <c r="AG23" s="14">
        <f t="shared" si="5"/>
        <v>1</v>
      </c>
      <c r="AH23" s="14">
        <f t="shared" si="6"/>
        <v>1</v>
      </c>
      <c r="AI23" s="15">
        <f t="shared" si="7"/>
        <v>4</v>
      </c>
    </row>
    <row r="24" spans="1:35" ht="9.75" customHeight="1">
      <c r="A24" s="10" t="s">
        <v>69</v>
      </c>
      <c r="B24" s="64" t="s">
        <v>70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17"/>
      <c r="AG24" s="17"/>
      <c r="AH24" s="17"/>
      <c r="AI24" s="9"/>
    </row>
    <row r="25" spans="1:35" ht="9.75">
      <c r="A25" s="18" t="s">
        <v>39</v>
      </c>
      <c r="B25" s="12" t="s">
        <v>71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1</v>
      </c>
      <c r="O25" s="13">
        <v>1</v>
      </c>
      <c r="P25" s="13"/>
      <c r="Q25" s="13"/>
      <c r="R25" s="13"/>
      <c r="S25" s="13"/>
      <c r="T25" s="13"/>
      <c r="U25" s="13"/>
      <c r="V25" s="13"/>
      <c r="W25" s="13">
        <v>1</v>
      </c>
      <c r="X25" s="13"/>
      <c r="Y25" s="13"/>
      <c r="Z25" s="16"/>
      <c r="AA25" s="13">
        <v>1</v>
      </c>
      <c r="AB25" s="13"/>
      <c r="AC25" s="13"/>
      <c r="AD25" s="13"/>
      <c r="AE25" s="13"/>
      <c r="AF25" s="14">
        <f>SUM(C25:M25)</f>
        <v>0</v>
      </c>
      <c r="AG25" s="14">
        <f>SUM(N25:Y25)</f>
        <v>3</v>
      </c>
      <c r="AH25" s="14">
        <f>SUM(Z25:AE25)</f>
        <v>1</v>
      </c>
      <c r="AI25" s="15">
        <f>SUM(C25:AE25)</f>
        <v>4</v>
      </c>
    </row>
    <row r="26" spans="1:35" ht="9.75">
      <c r="A26" s="18" t="s">
        <v>41</v>
      </c>
      <c r="B26" s="12" t="s">
        <v>72</v>
      </c>
      <c r="C26" s="13">
        <v>1</v>
      </c>
      <c r="D26" s="13">
        <v>1</v>
      </c>
      <c r="E26" s="13"/>
      <c r="F26" s="13">
        <v>1</v>
      </c>
      <c r="G26" s="13"/>
      <c r="H26" s="13">
        <v>1</v>
      </c>
      <c r="I26" s="13"/>
      <c r="J26" s="13">
        <v>1</v>
      </c>
      <c r="K26" s="13"/>
      <c r="L26" s="13">
        <v>1</v>
      </c>
      <c r="M26" s="13"/>
      <c r="N26" s="13">
        <v>1</v>
      </c>
      <c r="O26" s="13">
        <v>1</v>
      </c>
      <c r="P26" s="13">
        <v>1</v>
      </c>
      <c r="Q26" s="13">
        <v>1</v>
      </c>
      <c r="R26" s="13"/>
      <c r="S26" s="13"/>
      <c r="T26" s="13">
        <v>1</v>
      </c>
      <c r="U26" s="13">
        <v>1</v>
      </c>
      <c r="V26" s="13">
        <v>1</v>
      </c>
      <c r="W26" s="13">
        <v>1</v>
      </c>
      <c r="X26" s="13"/>
      <c r="Y26" s="13">
        <v>1</v>
      </c>
      <c r="Z26" s="16">
        <v>1</v>
      </c>
      <c r="AA26" s="13">
        <v>1</v>
      </c>
      <c r="AB26" s="13">
        <v>1</v>
      </c>
      <c r="AC26" s="13">
        <v>1</v>
      </c>
      <c r="AD26" s="13">
        <v>1</v>
      </c>
      <c r="AE26" s="13">
        <v>1</v>
      </c>
      <c r="AF26" s="14">
        <f aca="true" t="shared" si="8" ref="AF26:AF45">SUM(C26:M26)</f>
        <v>6</v>
      </c>
      <c r="AG26" s="14">
        <f aca="true" t="shared" si="9" ref="AG26:AG45">SUM(N26:Y26)</f>
        <v>9</v>
      </c>
      <c r="AH26" s="14">
        <f aca="true" t="shared" si="10" ref="AH26:AH45">SUM(Z26:AE26)</f>
        <v>6</v>
      </c>
      <c r="AI26" s="15">
        <f aca="true" t="shared" si="11" ref="AI26:AI45">SUM(C26:AE26)</f>
        <v>21</v>
      </c>
    </row>
    <row r="27" spans="1:35" ht="11.25" customHeight="1">
      <c r="A27" s="18" t="s">
        <v>43</v>
      </c>
      <c r="B27" s="12" t="s">
        <v>73</v>
      </c>
      <c r="C27" s="13">
        <v>1</v>
      </c>
      <c r="D27" s="13"/>
      <c r="E27" s="13"/>
      <c r="F27" s="13">
        <v>1</v>
      </c>
      <c r="G27" s="13"/>
      <c r="H27" s="13">
        <v>1</v>
      </c>
      <c r="I27" s="13"/>
      <c r="J27" s="13">
        <v>1</v>
      </c>
      <c r="K27" s="13"/>
      <c r="L27" s="13">
        <v>1</v>
      </c>
      <c r="M27" s="13"/>
      <c r="N27" s="13">
        <v>1</v>
      </c>
      <c r="O27" s="13">
        <v>1</v>
      </c>
      <c r="P27" s="13">
        <v>1</v>
      </c>
      <c r="Q27" s="13">
        <v>1</v>
      </c>
      <c r="R27" s="13"/>
      <c r="S27" s="13"/>
      <c r="T27" s="13">
        <v>1</v>
      </c>
      <c r="U27" s="13">
        <v>1</v>
      </c>
      <c r="V27" s="13">
        <v>1</v>
      </c>
      <c r="W27" s="13">
        <v>1</v>
      </c>
      <c r="X27" s="13"/>
      <c r="Y27" s="13">
        <v>1</v>
      </c>
      <c r="Z27" s="16">
        <v>1</v>
      </c>
      <c r="AA27" s="13">
        <v>1</v>
      </c>
      <c r="AB27" s="13">
        <v>1</v>
      </c>
      <c r="AC27" s="13">
        <v>1</v>
      </c>
      <c r="AD27" s="13">
        <v>1</v>
      </c>
      <c r="AE27" s="13">
        <v>1</v>
      </c>
      <c r="AF27" s="14">
        <f t="shared" si="8"/>
        <v>5</v>
      </c>
      <c r="AG27" s="14">
        <f t="shared" si="9"/>
        <v>9</v>
      </c>
      <c r="AH27" s="14">
        <f t="shared" si="10"/>
        <v>6</v>
      </c>
      <c r="AI27" s="15">
        <f t="shared" si="11"/>
        <v>20</v>
      </c>
    </row>
    <row r="28" spans="1:35" ht="9.75">
      <c r="A28" s="18" t="s">
        <v>45</v>
      </c>
      <c r="B28" s="12" t="s">
        <v>74</v>
      </c>
      <c r="C28" s="13">
        <v>1</v>
      </c>
      <c r="D28" s="13"/>
      <c r="E28" s="13"/>
      <c r="F28" s="13">
        <v>1</v>
      </c>
      <c r="G28" s="13"/>
      <c r="H28" s="13">
        <v>1</v>
      </c>
      <c r="I28" s="13"/>
      <c r="J28" s="13">
        <v>1</v>
      </c>
      <c r="K28" s="13"/>
      <c r="L28" s="13">
        <v>1</v>
      </c>
      <c r="M28" s="13"/>
      <c r="N28" s="13">
        <v>1</v>
      </c>
      <c r="O28" s="13">
        <v>1</v>
      </c>
      <c r="P28" s="13">
        <v>1</v>
      </c>
      <c r="Q28" s="13">
        <v>1</v>
      </c>
      <c r="R28" s="13"/>
      <c r="S28" s="13"/>
      <c r="T28" s="13">
        <v>1</v>
      </c>
      <c r="U28" s="13">
        <v>1</v>
      </c>
      <c r="V28" s="13">
        <v>1</v>
      </c>
      <c r="W28" s="13">
        <v>1</v>
      </c>
      <c r="X28" s="13"/>
      <c r="Y28" s="13">
        <v>1</v>
      </c>
      <c r="Z28" s="16">
        <v>1</v>
      </c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4">
        <f t="shared" si="8"/>
        <v>5</v>
      </c>
      <c r="AG28" s="14">
        <f t="shared" si="9"/>
        <v>9</v>
      </c>
      <c r="AH28" s="14">
        <f t="shared" si="10"/>
        <v>6</v>
      </c>
      <c r="AI28" s="15">
        <f t="shared" si="11"/>
        <v>20</v>
      </c>
    </row>
    <row r="29" spans="1:35" ht="9.75">
      <c r="A29" s="18" t="s">
        <v>47</v>
      </c>
      <c r="B29" s="12" t="s">
        <v>75</v>
      </c>
      <c r="C29" s="13">
        <v>1</v>
      </c>
      <c r="D29" s="13"/>
      <c r="E29" s="13"/>
      <c r="F29" s="13"/>
      <c r="G29" s="13"/>
      <c r="H29" s="13"/>
      <c r="I29" s="13">
        <v>1</v>
      </c>
      <c r="J29" s="13">
        <v>1</v>
      </c>
      <c r="K29" s="13">
        <v>1</v>
      </c>
      <c r="L29" s="13"/>
      <c r="M29" s="13"/>
      <c r="N29" s="13"/>
      <c r="O29" s="13">
        <v>1</v>
      </c>
      <c r="P29" s="13"/>
      <c r="Q29" s="13"/>
      <c r="R29" s="13"/>
      <c r="S29" s="13">
        <v>1</v>
      </c>
      <c r="T29" s="13">
        <v>1</v>
      </c>
      <c r="U29" s="13"/>
      <c r="V29" s="13"/>
      <c r="W29" s="13">
        <v>1</v>
      </c>
      <c r="X29" s="13"/>
      <c r="Y29" s="13"/>
      <c r="Z29" s="16"/>
      <c r="AA29" s="13"/>
      <c r="AB29" s="13"/>
      <c r="AC29" s="13"/>
      <c r="AD29" s="13"/>
      <c r="AE29" s="13"/>
      <c r="AF29" s="14">
        <f t="shared" si="8"/>
        <v>4</v>
      </c>
      <c r="AG29" s="14">
        <f t="shared" si="9"/>
        <v>4</v>
      </c>
      <c r="AH29" s="14">
        <f t="shared" si="10"/>
        <v>0</v>
      </c>
      <c r="AI29" s="15">
        <f t="shared" si="11"/>
        <v>8</v>
      </c>
    </row>
    <row r="30" spans="1:35" ht="9.75">
      <c r="A30" s="18" t="s">
        <v>49</v>
      </c>
      <c r="B30" s="12" t="s">
        <v>76</v>
      </c>
      <c r="C30" s="13">
        <v>1</v>
      </c>
      <c r="D30" s="13">
        <v>1</v>
      </c>
      <c r="E30" s="13"/>
      <c r="F30" s="13">
        <v>1</v>
      </c>
      <c r="G30" s="13"/>
      <c r="H30" s="13">
        <v>1</v>
      </c>
      <c r="I30" s="13"/>
      <c r="J30" s="13"/>
      <c r="K30" s="13"/>
      <c r="L30" s="13"/>
      <c r="M30" s="13"/>
      <c r="N30" s="13"/>
      <c r="O30" s="13">
        <v>1</v>
      </c>
      <c r="P30" s="13">
        <v>1</v>
      </c>
      <c r="Q30" s="13"/>
      <c r="R30" s="13"/>
      <c r="S30" s="13"/>
      <c r="T30" s="13"/>
      <c r="U30" s="13"/>
      <c r="V30" s="13"/>
      <c r="W30" s="13"/>
      <c r="X30" s="13"/>
      <c r="Y30" s="13"/>
      <c r="Z30" s="16">
        <v>1</v>
      </c>
      <c r="AA30" s="13"/>
      <c r="AB30" s="13"/>
      <c r="AC30" s="13"/>
      <c r="AD30" s="13"/>
      <c r="AE30" s="13"/>
      <c r="AF30" s="14">
        <f t="shared" si="8"/>
        <v>4</v>
      </c>
      <c r="AG30" s="14">
        <f t="shared" si="9"/>
        <v>2</v>
      </c>
      <c r="AH30" s="14">
        <f t="shared" si="10"/>
        <v>1</v>
      </c>
      <c r="AI30" s="15">
        <f t="shared" si="11"/>
        <v>7</v>
      </c>
    </row>
    <row r="31" spans="1:35" ht="9.75">
      <c r="A31" s="18" t="s">
        <v>59</v>
      </c>
      <c r="B31" s="12" t="s">
        <v>77</v>
      </c>
      <c r="C31" s="13">
        <v>1</v>
      </c>
      <c r="D31" s="13">
        <v>1</v>
      </c>
      <c r="E31" s="13"/>
      <c r="F31" s="13">
        <v>1</v>
      </c>
      <c r="G31" s="13"/>
      <c r="H31" s="13">
        <v>1</v>
      </c>
      <c r="I31" s="13">
        <v>1</v>
      </c>
      <c r="J31" s="13">
        <v>1</v>
      </c>
      <c r="K31" s="13"/>
      <c r="L31" s="13"/>
      <c r="M31" s="13"/>
      <c r="N31" s="13"/>
      <c r="O31" s="13">
        <v>1</v>
      </c>
      <c r="P31" s="13">
        <v>1</v>
      </c>
      <c r="Q31" s="13">
        <v>1</v>
      </c>
      <c r="R31" s="13"/>
      <c r="S31" s="13">
        <v>1</v>
      </c>
      <c r="T31" s="13"/>
      <c r="U31" s="13">
        <v>1</v>
      </c>
      <c r="V31" s="13"/>
      <c r="W31" s="13"/>
      <c r="X31" s="13"/>
      <c r="Y31" s="13"/>
      <c r="Z31" s="16">
        <v>1</v>
      </c>
      <c r="AA31" s="13">
        <v>1</v>
      </c>
      <c r="AB31" s="13"/>
      <c r="AC31" s="13">
        <v>1</v>
      </c>
      <c r="AD31" s="13">
        <v>1</v>
      </c>
      <c r="AE31" s="13">
        <v>1</v>
      </c>
      <c r="AF31" s="14">
        <f t="shared" si="8"/>
        <v>6</v>
      </c>
      <c r="AG31" s="14">
        <f t="shared" si="9"/>
        <v>5</v>
      </c>
      <c r="AH31" s="14">
        <f t="shared" si="10"/>
        <v>5</v>
      </c>
      <c r="AI31" s="15">
        <f t="shared" si="11"/>
        <v>16</v>
      </c>
    </row>
    <row r="32" spans="1:35" ht="9.75">
      <c r="A32" s="18" t="s">
        <v>61</v>
      </c>
      <c r="B32" s="12" t="s">
        <v>78</v>
      </c>
      <c r="C32" s="13"/>
      <c r="D32" s="13"/>
      <c r="E32" s="13">
        <v>1</v>
      </c>
      <c r="F32" s="13"/>
      <c r="G32" s="13"/>
      <c r="H32" s="13"/>
      <c r="I32" s="13"/>
      <c r="J32" s="13">
        <v>1</v>
      </c>
      <c r="K32" s="13">
        <v>1</v>
      </c>
      <c r="L32" s="13"/>
      <c r="M32" s="13"/>
      <c r="N32" s="13">
        <v>1</v>
      </c>
      <c r="O32" s="13">
        <v>1</v>
      </c>
      <c r="P32" s="13"/>
      <c r="Q32" s="13">
        <v>1</v>
      </c>
      <c r="R32" s="13"/>
      <c r="S32" s="13"/>
      <c r="T32" s="13"/>
      <c r="U32" s="13">
        <v>1</v>
      </c>
      <c r="V32" s="13">
        <v>1</v>
      </c>
      <c r="W32" s="13"/>
      <c r="X32" s="13"/>
      <c r="Y32" s="13"/>
      <c r="Z32" s="16">
        <v>1</v>
      </c>
      <c r="AA32" s="13"/>
      <c r="AB32" s="13">
        <v>1</v>
      </c>
      <c r="AC32" s="13">
        <v>1</v>
      </c>
      <c r="AD32" s="13"/>
      <c r="AE32" s="13">
        <v>1</v>
      </c>
      <c r="AF32" s="14">
        <f t="shared" si="8"/>
        <v>3</v>
      </c>
      <c r="AG32" s="14">
        <f t="shared" si="9"/>
        <v>5</v>
      </c>
      <c r="AH32" s="14">
        <f t="shared" si="10"/>
        <v>4</v>
      </c>
      <c r="AI32" s="15">
        <f t="shared" si="11"/>
        <v>12</v>
      </c>
    </row>
    <row r="33" spans="1:35" ht="9.75">
      <c r="A33" s="18" t="s">
        <v>63</v>
      </c>
      <c r="B33" s="12" t="s">
        <v>79</v>
      </c>
      <c r="C33" s="13">
        <v>1</v>
      </c>
      <c r="D33" s="13"/>
      <c r="E33" s="13">
        <v>1</v>
      </c>
      <c r="F33" s="13"/>
      <c r="G33" s="13"/>
      <c r="H33" s="13">
        <v>1</v>
      </c>
      <c r="I33" s="13"/>
      <c r="J33" s="13">
        <v>1</v>
      </c>
      <c r="K33" s="13">
        <v>1</v>
      </c>
      <c r="L33" s="13"/>
      <c r="M33" s="13"/>
      <c r="N33" s="13"/>
      <c r="O33" s="13">
        <v>1</v>
      </c>
      <c r="P33" s="13"/>
      <c r="Q33" s="13"/>
      <c r="R33" s="13"/>
      <c r="S33" s="13"/>
      <c r="T33" s="13">
        <v>1</v>
      </c>
      <c r="U33" s="13"/>
      <c r="V33" s="13">
        <v>1</v>
      </c>
      <c r="W33" s="13">
        <v>1</v>
      </c>
      <c r="X33" s="13"/>
      <c r="Y33" s="13"/>
      <c r="Z33" s="16">
        <v>1</v>
      </c>
      <c r="AA33" s="13"/>
      <c r="AB33" s="13"/>
      <c r="AC33" s="13"/>
      <c r="AD33" s="13"/>
      <c r="AE33" s="13"/>
      <c r="AF33" s="14">
        <f t="shared" si="8"/>
        <v>5</v>
      </c>
      <c r="AG33" s="14">
        <f t="shared" si="9"/>
        <v>4</v>
      </c>
      <c r="AH33" s="14">
        <f t="shared" si="10"/>
        <v>1</v>
      </c>
      <c r="AI33" s="15">
        <f t="shared" si="11"/>
        <v>10</v>
      </c>
    </row>
    <row r="34" spans="1:35" ht="9.75">
      <c r="A34" s="18" t="s">
        <v>65</v>
      </c>
      <c r="B34" s="12" t="s">
        <v>80</v>
      </c>
      <c r="C34" s="13">
        <v>1</v>
      </c>
      <c r="D34" s="13"/>
      <c r="E34" s="13">
        <v>1</v>
      </c>
      <c r="F34" s="13"/>
      <c r="G34" s="13"/>
      <c r="H34" s="13"/>
      <c r="I34" s="13">
        <v>1</v>
      </c>
      <c r="J34" s="13">
        <v>1</v>
      </c>
      <c r="K34" s="13">
        <v>1</v>
      </c>
      <c r="L34" s="13"/>
      <c r="M34" s="13"/>
      <c r="N34" s="13"/>
      <c r="O34" s="13"/>
      <c r="P34" s="13"/>
      <c r="Q34" s="13"/>
      <c r="R34" s="13"/>
      <c r="S34" s="13">
        <v>1</v>
      </c>
      <c r="T34" s="13"/>
      <c r="U34" s="13"/>
      <c r="V34" s="13"/>
      <c r="W34" s="13">
        <v>1</v>
      </c>
      <c r="X34" s="13"/>
      <c r="Y34" s="13"/>
      <c r="Z34" s="16"/>
      <c r="AA34" s="13"/>
      <c r="AB34" s="13"/>
      <c r="AC34" s="13"/>
      <c r="AD34" s="13"/>
      <c r="AE34" s="13"/>
      <c r="AF34" s="14">
        <f t="shared" si="8"/>
        <v>5</v>
      </c>
      <c r="AG34" s="14">
        <f t="shared" si="9"/>
        <v>2</v>
      </c>
      <c r="AH34" s="14">
        <f t="shared" si="10"/>
        <v>0</v>
      </c>
      <c r="AI34" s="15">
        <f t="shared" si="11"/>
        <v>7</v>
      </c>
    </row>
    <row r="35" spans="1:35" ht="9.75">
      <c r="A35" s="18" t="s">
        <v>67</v>
      </c>
      <c r="B35" s="12" t="s">
        <v>81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6"/>
      <c r="AA35" s="13"/>
      <c r="AB35" s="13">
        <v>1</v>
      </c>
      <c r="AC35" s="13"/>
      <c r="AD35" s="13"/>
      <c r="AE35" s="13"/>
      <c r="AF35" s="14">
        <f t="shared" si="8"/>
        <v>1</v>
      </c>
      <c r="AG35" s="14">
        <f t="shared" si="9"/>
        <v>0</v>
      </c>
      <c r="AH35" s="14">
        <f t="shared" si="10"/>
        <v>1</v>
      </c>
      <c r="AI35" s="15">
        <f t="shared" si="11"/>
        <v>2</v>
      </c>
    </row>
    <row r="36" spans="1:35" ht="9.75">
      <c r="A36" s="18" t="s">
        <v>82</v>
      </c>
      <c r="B36" s="12" t="s">
        <v>83</v>
      </c>
      <c r="C36" s="13">
        <v>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</v>
      </c>
      <c r="P36" s="13"/>
      <c r="Q36" s="13"/>
      <c r="R36" s="13">
        <v>1</v>
      </c>
      <c r="S36" s="13"/>
      <c r="T36" s="13"/>
      <c r="U36" s="13"/>
      <c r="V36" s="13"/>
      <c r="W36" s="13"/>
      <c r="X36" s="13"/>
      <c r="Y36" s="13"/>
      <c r="Z36" s="16"/>
      <c r="AA36" s="13">
        <v>1</v>
      </c>
      <c r="AB36" s="13">
        <v>1</v>
      </c>
      <c r="AC36" s="13">
        <v>1</v>
      </c>
      <c r="AD36" s="13"/>
      <c r="AE36" s="13">
        <v>1</v>
      </c>
      <c r="AF36" s="14">
        <f t="shared" si="8"/>
        <v>1</v>
      </c>
      <c r="AG36" s="14">
        <f t="shared" si="9"/>
        <v>2</v>
      </c>
      <c r="AH36" s="14">
        <f t="shared" si="10"/>
        <v>4</v>
      </c>
      <c r="AI36" s="15">
        <f t="shared" si="11"/>
        <v>7</v>
      </c>
    </row>
    <row r="37" spans="1:35" ht="9.75">
      <c r="A37" s="18" t="s">
        <v>84</v>
      </c>
      <c r="B37" s="12" t="s">
        <v>85</v>
      </c>
      <c r="C37" s="13">
        <v>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1</v>
      </c>
      <c r="P37" s="13"/>
      <c r="Q37" s="13"/>
      <c r="R37" s="13">
        <v>1</v>
      </c>
      <c r="S37" s="13"/>
      <c r="T37" s="13"/>
      <c r="U37" s="13"/>
      <c r="V37" s="13"/>
      <c r="W37" s="13"/>
      <c r="X37" s="13"/>
      <c r="Y37" s="13"/>
      <c r="Z37" s="16"/>
      <c r="AA37" s="13">
        <v>1</v>
      </c>
      <c r="AB37" s="13"/>
      <c r="AC37" s="13">
        <v>1</v>
      </c>
      <c r="AD37" s="13"/>
      <c r="AE37" s="13">
        <v>1</v>
      </c>
      <c r="AF37" s="14">
        <f t="shared" si="8"/>
        <v>1</v>
      </c>
      <c r="AG37" s="14">
        <f t="shared" si="9"/>
        <v>2</v>
      </c>
      <c r="AH37" s="14">
        <f t="shared" si="10"/>
        <v>3</v>
      </c>
      <c r="AI37" s="15">
        <f t="shared" si="11"/>
        <v>6</v>
      </c>
    </row>
    <row r="38" spans="1:35" ht="20.25">
      <c r="A38" s="18" t="s">
        <v>86</v>
      </c>
      <c r="B38" s="12" t="s">
        <v>87</v>
      </c>
      <c r="C38" s="13">
        <v>1</v>
      </c>
      <c r="D38" s="13"/>
      <c r="E38" s="13">
        <v>1</v>
      </c>
      <c r="F38" s="13"/>
      <c r="G38" s="13"/>
      <c r="H38" s="13"/>
      <c r="I38" s="13"/>
      <c r="J38" s="13">
        <v>1</v>
      </c>
      <c r="K38" s="13"/>
      <c r="L38" s="13"/>
      <c r="M38" s="13"/>
      <c r="N38" s="13"/>
      <c r="O38" s="13"/>
      <c r="P38" s="13"/>
      <c r="Q38" s="13">
        <v>1</v>
      </c>
      <c r="R38" s="13"/>
      <c r="S38" s="13"/>
      <c r="T38" s="13">
        <v>1</v>
      </c>
      <c r="U38" s="13">
        <v>1</v>
      </c>
      <c r="V38" s="13"/>
      <c r="W38" s="13">
        <v>1</v>
      </c>
      <c r="X38" s="13"/>
      <c r="Y38" s="13"/>
      <c r="Z38" s="16"/>
      <c r="AA38" s="13"/>
      <c r="AB38" s="13">
        <v>1</v>
      </c>
      <c r="AC38" s="13">
        <v>1</v>
      </c>
      <c r="AD38" s="13"/>
      <c r="AE38" s="13">
        <v>1</v>
      </c>
      <c r="AF38" s="14">
        <f t="shared" si="8"/>
        <v>3</v>
      </c>
      <c r="AG38" s="14">
        <f t="shared" si="9"/>
        <v>4</v>
      </c>
      <c r="AH38" s="14">
        <f t="shared" si="10"/>
        <v>3</v>
      </c>
      <c r="AI38" s="15">
        <f t="shared" si="11"/>
        <v>10</v>
      </c>
    </row>
    <row r="39" spans="1:35" ht="9.75">
      <c r="A39" s="18" t="s">
        <v>88</v>
      </c>
      <c r="B39" s="12" t="s">
        <v>89</v>
      </c>
      <c r="C39" s="13">
        <v>1</v>
      </c>
      <c r="D39" s="13"/>
      <c r="E39" s="13"/>
      <c r="F39" s="13"/>
      <c r="G39" s="13"/>
      <c r="H39" s="13"/>
      <c r="I39" s="13"/>
      <c r="J39" s="13"/>
      <c r="K39" s="13">
        <v>1</v>
      </c>
      <c r="L39" s="13"/>
      <c r="M39" s="13"/>
      <c r="N39" s="13">
        <v>1</v>
      </c>
      <c r="O39" s="13">
        <v>1</v>
      </c>
      <c r="P39" s="13"/>
      <c r="Q39" s="13">
        <v>1</v>
      </c>
      <c r="R39" s="13">
        <v>1</v>
      </c>
      <c r="S39" s="13"/>
      <c r="T39" s="13">
        <v>1</v>
      </c>
      <c r="U39" s="13">
        <v>1</v>
      </c>
      <c r="V39" s="13"/>
      <c r="W39" s="13"/>
      <c r="X39" s="13"/>
      <c r="Y39" s="13"/>
      <c r="Z39" s="16">
        <v>1</v>
      </c>
      <c r="AA39" s="13">
        <v>1</v>
      </c>
      <c r="AB39" s="13">
        <v>1</v>
      </c>
      <c r="AC39" s="13">
        <v>1</v>
      </c>
      <c r="AD39" s="13"/>
      <c r="AE39" s="13"/>
      <c r="AF39" s="14">
        <f t="shared" si="8"/>
        <v>2</v>
      </c>
      <c r="AG39" s="14">
        <f t="shared" si="9"/>
        <v>6</v>
      </c>
      <c r="AH39" s="14">
        <f t="shared" si="10"/>
        <v>4</v>
      </c>
      <c r="AI39" s="15">
        <f t="shared" si="11"/>
        <v>12</v>
      </c>
    </row>
    <row r="40" spans="1:35" ht="9.75">
      <c r="A40" s="18" t="s">
        <v>90</v>
      </c>
      <c r="B40" s="12" t="s">
        <v>91</v>
      </c>
      <c r="C40" s="13">
        <v>1</v>
      </c>
      <c r="D40" s="13"/>
      <c r="E40" s="13">
        <v>1</v>
      </c>
      <c r="F40" s="13">
        <v>1</v>
      </c>
      <c r="G40" s="13"/>
      <c r="H40" s="13">
        <v>1</v>
      </c>
      <c r="I40" s="13"/>
      <c r="J40" s="13">
        <v>1</v>
      </c>
      <c r="K40" s="13"/>
      <c r="L40" s="13"/>
      <c r="M40" s="13"/>
      <c r="N40" s="13"/>
      <c r="O40" s="13"/>
      <c r="P40" s="13"/>
      <c r="Q40" s="13"/>
      <c r="R40" s="13"/>
      <c r="S40" s="13">
        <v>1</v>
      </c>
      <c r="T40" s="13"/>
      <c r="U40" s="13"/>
      <c r="V40" s="13"/>
      <c r="W40" s="13">
        <v>1</v>
      </c>
      <c r="X40" s="13"/>
      <c r="Y40" s="13">
        <v>1</v>
      </c>
      <c r="Z40" s="16">
        <v>1</v>
      </c>
      <c r="AA40" s="13"/>
      <c r="AB40" s="13"/>
      <c r="AC40" s="13"/>
      <c r="AD40" s="13"/>
      <c r="AE40" s="13"/>
      <c r="AF40" s="14">
        <f t="shared" si="8"/>
        <v>5</v>
      </c>
      <c r="AG40" s="14">
        <f t="shared" si="9"/>
        <v>3</v>
      </c>
      <c r="AH40" s="14">
        <f t="shared" si="10"/>
        <v>1</v>
      </c>
      <c r="AI40" s="15">
        <f t="shared" si="11"/>
        <v>9</v>
      </c>
    </row>
    <row r="41" spans="1:35" ht="9.75">
      <c r="A41" s="18" t="s">
        <v>92</v>
      </c>
      <c r="B41" s="12" t="s">
        <v>93</v>
      </c>
      <c r="C41" s="13">
        <v>1</v>
      </c>
      <c r="D41" s="13"/>
      <c r="E41" s="13"/>
      <c r="F41" s="13"/>
      <c r="G41" s="13"/>
      <c r="H41" s="13">
        <v>1</v>
      </c>
      <c r="I41" s="13"/>
      <c r="J41" s="13"/>
      <c r="K41" s="13"/>
      <c r="L41" s="13"/>
      <c r="M41" s="13"/>
      <c r="N41" s="13">
        <v>1</v>
      </c>
      <c r="O41" s="13"/>
      <c r="P41" s="13">
        <v>1</v>
      </c>
      <c r="Q41" s="13">
        <v>1</v>
      </c>
      <c r="R41" s="13"/>
      <c r="S41" s="13"/>
      <c r="T41" s="13"/>
      <c r="U41" s="13">
        <v>1</v>
      </c>
      <c r="V41" s="13"/>
      <c r="W41" s="13">
        <v>1</v>
      </c>
      <c r="X41" s="13"/>
      <c r="Y41" s="13"/>
      <c r="Z41" s="16">
        <v>1</v>
      </c>
      <c r="AA41" s="13"/>
      <c r="AB41" s="13"/>
      <c r="AC41" s="13">
        <v>1</v>
      </c>
      <c r="AD41" s="13"/>
      <c r="AE41" s="13">
        <v>1</v>
      </c>
      <c r="AF41" s="14">
        <f t="shared" si="8"/>
        <v>2</v>
      </c>
      <c r="AG41" s="14">
        <f t="shared" si="9"/>
        <v>5</v>
      </c>
      <c r="AH41" s="14">
        <f t="shared" si="10"/>
        <v>3</v>
      </c>
      <c r="AI41" s="15">
        <f t="shared" si="11"/>
        <v>10</v>
      </c>
    </row>
    <row r="42" spans="1:35" ht="20.25">
      <c r="A42" s="18" t="s">
        <v>94</v>
      </c>
      <c r="B42" s="12" t="s">
        <v>95</v>
      </c>
      <c r="C42" s="13">
        <v>1</v>
      </c>
      <c r="D42" s="13"/>
      <c r="E42" s="13">
        <v>1</v>
      </c>
      <c r="F42" s="13">
        <v>1</v>
      </c>
      <c r="G42" s="13"/>
      <c r="H42" s="13">
        <v>1</v>
      </c>
      <c r="I42" s="13"/>
      <c r="J42" s="13">
        <v>1</v>
      </c>
      <c r="K42" s="13">
        <v>1</v>
      </c>
      <c r="L42" s="13"/>
      <c r="M42" s="13"/>
      <c r="N42" s="13"/>
      <c r="O42" s="13"/>
      <c r="P42" s="13"/>
      <c r="Q42" s="13"/>
      <c r="R42" s="13"/>
      <c r="S42" s="13">
        <v>1</v>
      </c>
      <c r="T42" s="13">
        <v>1</v>
      </c>
      <c r="U42" s="13">
        <v>1</v>
      </c>
      <c r="V42" s="13">
        <v>1</v>
      </c>
      <c r="W42" s="13">
        <v>1</v>
      </c>
      <c r="X42" s="13"/>
      <c r="Y42" s="13"/>
      <c r="Z42" s="16">
        <v>1</v>
      </c>
      <c r="AA42" s="13"/>
      <c r="AB42" s="13">
        <v>1</v>
      </c>
      <c r="AC42" s="13"/>
      <c r="AD42" s="13"/>
      <c r="AE42" s="13"/>
      <c r="AF42" s="14">
        <f t="shared" si="8"/>
        <v>6</v>
      </c>
      <c r="AG42" s="14">
        <f t="shared" si="9"/>
        <v>5</v>
      </c>
      <c r="AH42" s="14">
        <f t="shared" si="10"/>
        <v>2</v>
      </c>
      <c r="AI42" s="15">
        <f t="shared" si="11"/>
        <v>13</v>
      </c>
    </row>
    <row r="43" spans="1:35" ht="20.25">
      <c r="A43" s="18" t="s">
        <v>96</v>
      </c>
      <c r="B43" s="12" t="s">
        <v>97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>
        <v>1</v>
      </c>
      <c r="N43" s="13"/>
      <c r="O43" s="13"/>
      <c r="P43" s="13"/>
      <c r="Q43" s="13"/>
      <c r="R43" s="13"/>
      <c r="S43" s="13"/>
      <c r="T43" s="13"/>
      <c r="U43" s="13"/>
      <c r="V43" s="13">
        <v>1</v>
      </c>
      <c r="W43" s="13"/>
      <c r="X43" s="13"/>
      <c r="Y43" s="13"/>
      <c r="Z43" s="16"/>
      <c r="AA43" s="13"/>
      <c r="AB43" s="13">
        <v>1</v>
      </c>
      <c r="AC43" s="13"/>
      <c r="AD43" s="13">
        <v>1</v>
      </c>
      <c r="AE43" s="13"/>
      <c r="AF43" s="14">
        <f t="shared" si="8"/>
        <v>1</v>
      </c>
      <c r="AG43" s="14">
        <f t="shared" si="9"/>
        <v>1</v>
      </c>
      <c r="AH43" s="14">
        <f t="shared" si="10"/>
        <v>2</v>
      </c>
      <c r="AI43" s="15">
        <f t="shared" si="11"/>
        <v>4</v>
      </c>
    </row>
    <row r="44" spans="1:35" ht="20.25">
      <c r="A44" s="18" t="s">
        <v>98</v>
      </c>
      <c r="B44" s="19" t="s">
        <v>99</v>
      </c>
      <c r="C44" s="13"/>
      <c r="D44" s="13"/>
      <c r="E44" s="13"/>
      <c r="F44" s="13"/>
      <c r="G44" s="13">
        <v>1</v>
      </c>
      <c r="H44" s="13"/>
      <c r="I44" s="13"/>
      <c r="J44" s="13"/>
      <c r="K44" s="13"/>
      <c r="L44" s="13"/>
      <c r="M44" s="13">
        <v>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6"/>
      <c r="AA44" s="13"/>
      <c r="AB44" s="13">
        <v>1</v>
      </c>
      <c r="AC44" s="13"/>
      <c r="AD44" s="13">
        <v>1</v>
      </c>
      <c r="AE44" s="13">
        <v>1</v>
      </c>
      <c r="AF44" s="14">
        <f t="shared" si="8"/>
        <v>2</v>
      </c>
      <c r="AG44" s="14">
        <f t="shared" si="9"/>
        <v>0</v>
      </c>
      <c r="AH44" s="14">
        <f t="shared" si="10"/>
        <v>3</v>
      </c>
      <c r="AI44" s="15">
        <f t="shared" si="11"/>
        <v>5</v>
      </c>
    </row>
    <row r="45" spans="1:35" ht="9.75">
      <c r="A45" s="18" t="s">
        <v>100</v>
      </c>
      <c r="B45" s="12" t="s">
        <v>101</v>
      </c>
      <c r="C45" s="13"/>
      <c r="D45" s="13"/>
      <c r="E45" s="13"/>
      <c r="F45" s="13"/>
      <c r="G45" s="13">
        <v>1</v>
      </c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>
        <v>1</v>
      </c>
      <c r="S45" s="13"/>
      <c r="T45" s="13"/>
      <c r="U45" s="13"/>
      <c r="V45" s="13"/>
      <c r="W45" s="13"/>
      <c r="X45" s="13"/>
      <c r="Y45" s="13"/>
      <c r="Z45" s="16"/>
      <c r="AA45" s="13"/>
      <c r="AB45" s="13"/>
      <c r="AC45" s="13"/>
      <c r="AD45" s="13"/>
      <c r="AE45" s="13">
        <v>1</v>
      </c>
      <c r="AF45" s="14">
        <f t="shared" si="8"/>
        <v>2</v>
      </c>
      <c r="AG45" s="14">
        <f t="shared" si="9"/>
        <v>1</v>
      </c>
      <c r="AH45" s="14">
        <f t="shared" si="10"/>
        <v>1</v>
      </c>
      <c r="AI45" s="15">
        <f t="shared" si="11"/>
        <v>4</v>
      </c>
    </row>
    <row r="46" spans="1:35" ht="9.75" customHeight="1">
      <c r="A46" s="10" t="s">
        <v>102</v>
      </c>
      <c r="B46" s="64" t="s">
        <v>103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2"/>
      <c r="AG46" s="62"/>
      <c r="AH46" s="62"/>
      <c r="AI46" s="63"/>
    </row>
    <row r="47" spans="1:35" ht="9.75">
      <c r="A47" s="18" t="s">
        <v>39</v>
      </c>
      <c r="B47" s="12" t="s">
        <v>104</v>
      </c>
      <c r="C47" s="13">
        <v>1</v>
      </c>
      <c r="D47" s="13"/>
      <c r="E47" s="13"/>
      <c r="F47" s="13">
        <v>1</v>
      </c>
      <c r="G47" s="13"/>
      <c r="H47" s="13"/>
      <c r="I47" s="13"/>
      <c r="J47" s="13"/>
      <c r="K47" s="13"/>
      <c r="L47" s="13"/>
      <c r="M47" s="13">
        <v>1</v>
      </c>
      <c r="N47" s="13"/>
      <c r="O47" s="13"/>
      <c r="P47" s="13"/>
      <c r="Q47" s="13">
        <v>1</v>
      </c>
      <c r="R47" s="13"/>
      <c r="S47" s="13"/>
      <c r="T47" s="13">
        <v>1</v>
      </c>
      <c r="U47" s="13">
        <v>1</v>
      </c>
      <c r="V47" s="13">
        <v>1</v>
      </c>
      <c r="W47" s="13"/>
      <c r="X47" s="13"/>
      <c r="Y47" s="16"/>
      <c r="Z47" s="16">
        <v>1</v>
      </c>
      <c r="AA47" s="13"/>
      <c r="AB47" s="13">
        <v>1</v>
      </c>
      <c r="AC47" s="13">
        <v>1</v>
      </c>
      <c r="AD47" s="13">
        <v>1</v>
      </c>
      <c r="AE47" s="13">
        <v>1</v>
      </c>
      <c r="AF47" s="14">
        <f aca="true" t="shared" si="12" ref="AF47:AF57">SUM(C47:M47)</f>
        <v>3</v>
      </c>
      <c r="AG47" s="14">
        <f aca="true" t="shared" si="13" ref="AG47:AG57">SUM(N47:Y47)</f>
        <v>4</v>
      </c>
      <c r="AH47" s="14">
        <f aca="true" t="shared" si="14" ref="AH47:AH57">SUM(Z47:AE47)</f>
        <v>5</v>
      </c>
      <c r="AI47" s="15">
        <f aca="true" t="shared" si="15" ref="AI47:AI57">SUM(C47:AE47)</f>
        <v>12</v>
      </c>
    </row>
    <row r="48" spans="1:35" ht="9.75">
      <c r="A48" s="18" t="s">
        <v>41</v>
      </c>
      <c r="B48" s="20" t="s">
        <v>105</v>
      </c>
      <c r="C48" s="13">
        <v>1</v>
      </c>
      <c r="D48" s="13"/>
      <c r="E48" s="13"/>
      <c r="F48" s="13">
        <v>1</v>
      </c>
      <c r="G48" s="13"/>
      <c r="H48" s="13"/>
      <c r="I48" s="13"/>
      <c r="J48" s="13"/>
      <c r="K48" s="13">
        <v>1</v>
      </c>
      <c r="L48" s="13">
        <v>1</v>
      </c>
      <c r="M48" s="13"/>
      <c r="N48" s="13">
        <v>1</v>
      </c>
      <c r="O48" s="13"/>
      <c r="P48" s="13"/>
      <c r="Q48" s="13">
        <v>1</v>
      </c>
      <c r="R48" s="13"/>
      <c r="S48" s="13"/>
      <c r="T48" s="13">
        <v>1</v>
      </c>
      <c r="U48" s="13">
        <v>1</v>
      </c>
      <c r="V48" s="13"/>
      <c r="W48" s="13"/>
      <c r="X48" s="13"/>
      <c r="Y48" s="16"/>
      <c r="Z48" s="16">
        <v>1</v>
      </c>
      <c r="AA48" s="13"/>
      <c r="AB48" s="13">
        <v>1</v>
      </c>
      <c r="AC48" s="13"/>
      <c r="AD48" s="13">
        <v>1</v>
      </c>
      <c r="AE48" s="13">
        <v>1</v>
      </c>
      <c r="AF48" s="14">
        <f t="shared" si="12"/>
        <v>4</v>
      </c>
      <c r="AG48" s="14">
        <f t="shared" si="13"/>
        <v>4</v>
      </c>
      <c r="AH48" s="14">
        <f t="shared" si="14"/>
        <v>4</v>
      </c>
      <c r="AI48" s="15">
        <f t="shared" si="15"/>
        <v>12</v>
      </c>
    </row>
    <row r="49" spans="1:35" ht="9.75">
      <c r="A49" s="18" t="s">
        <v>43</v>
      </c>
      <c r="B49" s="12" t="s">
        <v>106</v>
      </c>
      <c r="C49" s="13"/>
      <c r="D49" s="13"/>
      <c r="E49" s="13"/>
      <c r="F49" s="13"/>
      <c r="G49" s="13">
        <v>1</v>
      </c>
      <c r="H49" s="13"/>
      <c r="I49" s="13"/>
      <c r="J49" s="13"/>
      <c r="K49" s="13"/>
      <c r="L49" s="13">
        <v>1</v>
      </c>
      <c r="M49" s="13"/>
      <c r="N49" s="13"/>
      <c r="O49" s="13"/>
      <c r="P49" s="13"/>
      <c r="Q49" s="13"/>
      <c r="R49" s="13">
        <v>1</v>
      </c>
      <c r="S49" s="13"/>
      <c r="T49" s="13"/>
      <c r="U49" s="13"/>
      <c r="V49" s="13"/>
      <c r="W49" s="13"/>
      <c r="X49" s="13">
        <v>1</v>
      </c>
      <c r="Y49" s="16"/>
      <c r="Z49" s="16">
        <v>1</v>
      </c>
      <c r="AA49" s="13"/>
      <c r="AB49" s="13"/>
      <c r="AC49" s="13">
        <v>1</v>
      </c>
      <c r="AD49" s="13">
        <v>1</v>
      </c>
      <c r="AE49" s="13">
        <v>1</v>
      </c>
      <c r="AF49" s="14">
        <f t="shared" si="12"/>
        <v>2</v>
      </c>
      <c r="AG49" s="14">
        <f t="shared" si="13"/>
        <v>2</v>
      </c>
      <c r="AH49" s="14">
        <f t="shared" si="14"/>
        <v>4</v>
      </c>
      <c r="AI49" s="15">
        <f t="shared" si="15"/>
        <v>8</v>
      </c>
    </row>
    <row r="50" spans="1:35" ht="9.75">
      <c r="A50" s="18" t="s">
        <v>45</v>
      </c>
      <c r="B50" s="12" t="s">
        <v>107</v>
      </c>
      <c r="C50" s="13"/>
      <c r="D50" s="13"/>
      <c r="E50" s="13"/>
      <c r="F50" s="13"/>
      <c r="G50" s="13">
        <v>1</v>
      </c>
      <c r="H50" s="13"/>
      <c r="I50" s="13"/>
      <c r="J50" s="13"/>
      <c r="K50" s="13"/>
      <c r="L50" s="13">
        <v>1</v>
      </c>
      <c r="M50" s="13"/>
      <c r="N50" s="13"/>
      <c r="O50" s="13"/>
      <c r="P50" s="13"/>
      <c r="Q50" s="13"/>
      <c r="R50" s="13">
        <v>1</v>
      </c>
      <c r="S50" s="13"/>
      <c r="T50" s="13"/>
      <c r="U50" s="13"/>
      <c r="V50" s="13"/>
      <c r="W50" s="13"/>
      <c r="X50" s="13">
        <v>1</v>
      </c>
      <c r="Y50" s="16"/>
      <c r="Z50" s="16">
        <v>1</v>
      </c>
      <c r="AA50" s="13"/>
      <c r="AB50" s="13"/>
      <c r="AC50" s="13">
        <v>1</v>
      </c>
      <c r="AD50" s="13">
        <v>1</v>
      </c>
      <c r="AE50" s="13">
        <v>1</v>
      </c>
      <c r="AF50" s="14">
        <f t="shared" si="12"/>
        <v>2</v>
      </c>
      <c r="AG50" s="14">
        <f t="shared" si="13"/>
        <v>2</v>
      </c>
      <c r="AH50" s="14">
        <f t="shared" si="14"/>
        <v>4</v>
      </c>
      <c r="AI50" s="15">
        <f t="shared" si="15"/>
        <v>8</v>
      </c>
    </row>
    <row r="51" spans="1:35" ht="9.75">
      <c r="A51" s="18" t="s">
        <v>47</v>
      </c>
      <c r="B51" s="12" t="s">
        <v>108</v>
      </c>
      <c r="C51" s="13"/>
      <c r="D51" s="13"/>
      <c r="E51" s="13"/>
      <c r="F51" s="13"/>
      <c r="G51" s="13">
        <v>1</v>
      </c>
      <c r="H51" s="13"/>
      <c r="I51" s="13"/>
      <c r="J51" s="13"/>
      <c r="K51" s="13"/>
      <c r="L51" s="13">
        <v>1</v>
      </c>
      <c r="M51" s="13"/>
      <c r="N51" s="13"/>
      <c r="O51" s="13"/>
      <c r="P51" s="13"/>
      <c r="Q51" s="13"/>
      <c r="R51" s="13">
        <v>1</v>
      </c>
      <c r="S51" s="13"/>
      <c r="T51" s="13"/>
      <c r="U51" s="13"/>
      <c r="V51" s="13"/>
      <c r="W51" s="13"/>
      <c r="X51" s="13">
        <v>1</v>
      </c>
      <c r="Y51" s="16"/>
      <c r="Z51" s="16">
        <v>1</v>
      </c>
      <c r="AA51" s="13"/>
      <c r="AB51" s="13"/>
      <c r="AC51" s="13">
        <v>1</v>
      </c>
      <c r="AD51" s="13"/>
      <c r="AE51" s="13">
        <v>1</v>
      </c>
      <c r="AF51" s="14">
        <f t="shared" si="12"/>
        <v>2</v>
      </c>
      <c r="AG51" s="14">
        <f t="shared" si="13"/>
        <v>2</v>
      </c>
      <c r="AH51" s="14">
        <f t="shared" si="14"/>
        <v>3</v>
      </c>
      <c r="AI51" s="15">
        <f t="shared" si="15"/>
        <v>7</v>
      </c>
    </row>
    <row r="52" spans="1:35" ht="9.75" customHeight="1">
      <c r="A52" s="10" t="s">
        <v>109</v>
      </c>
      <c r="B52" s="64" t="s">
        <v>103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2"/>
      <c r="AG52" s="62"/>
      <c r="AH52" s="62"/>
      <c r="AI52" s="63"/>
    </row>
    <row r="53" spans="1:35" ht="20.25">
      <c r="A53" s="18" t="s">
        <v>39</v>
      </c>
      <c r="B53" s="12" t="s">
        <v>110</v>
      </c>
      <c r="C53" s="13"/>
      <c r="D53" s="13"/>
      <c r="E53" s="13"/>
      <c r="F53" s="13">
        <v>1</v>
      </c>
      <c r="G53" s="13">
        <v>1</v>
      </c>
      <c r="H53" s="13"/>
      <c r="I53" s="13"/>
      <c r="J53" s="13"/>
      <c r="K53" s="13">
        <v>1</v>
      </c>
      <c r="L53" s="13">
        <v>1</v>
      </c>
      <c r="M53" s="13"/>
      <c r="N53" s="13"/>
      <c r="O53" s="13"/>
      <c r="P53" s="13"/>
      <c r="Q53" s="13"/>
      <c r="R53" s="13">
        <v>1</v>
      </c>
      <c r="S53" s="13"/>
      <c r="T53" s="13"/>
      <c r="U53" s="13"/>
      <c r="V53" s="13"/>
      <c r="W53" s="13"/>
      <c r="X53" s="13">
        <v>1</v>
      </c>
      <c r="Y53" s="16"/>
      <c r="Z53" s="16">
        <v>1</v>
      </c>
      <c r="AA53" s="13"/>
      <c r="AB53" s="13"/>
      <c r="AC53" s="13">
        <v>1</v>
      </c>
      <c r="AD53" s="13">
        <v>1</v>
      </c>
      <c r="AE53" s="13">
        <v>1</v>
      </c>
      <c r="AF53" s="14">
        <f t="shared" si="12"/>
        <v>4</v>
      </c>
      <c r="AG53" s="14">
        <f t="shared" si="13"/>
        <v>2</v>
      </c>
      <c r="AH53" s="14">
        <f t="shared" si="14"/>
        <v>4</v>
      </c>
      <c r="AI53" s="15">
        <f t="shared" si="15"/>
        <v>10</v>
      </c>
    </row>
    <row r="54" spans="1:35" ht="20.25">
      <c r="A54" s="18" t="s">
        <v>41</v>
      </c>
      <c r="B54" s="12" t="s">
        <v>111</v>
      </c>
      <c r="C54" s="13">
        <v>1</v>
      </c>
      <c r="D54" s="13"/>
      <c r="E54" s="13"/>
      <c r="F54" s="13">
        <v>1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>
        <v>1</v>
      </c>
      <c r="Y54" s="16"/>
      <c r="Z54" s="16">
        <v>1</v>
      </c>
      <c r="AA54" s="13"/>
      <c r="AB54" s="13"/>
      <c r="AC54" s="13">
        <v>1</v>
      </c>
      <c r="AD54" s="13"/>
      <c r="AE54" s="13">
        <v>1</v>
      </c>
      <c r="AF54" s="14">
        <f t="shared" si="12"/>
        <v>2</v>
      </c>
      <c r="AG54" s="14">
        <f t="shared" si="13"/>
        <v>1</v>
      </c>
      <c r="AH54" s="14">
        <f t="shared" si="14"/>
        <v>3</v>
      </c>
      <c r="AI54" s="15">
        <f t="shared" si="15"/>
        <v>6</v>
      </c>
    </row>
    <row r="55" spans="1:35" ht="9.75">
      <c r="A55" s="18" t="s">
        <v>43</v>
      </c>
      <c r="B55" s="12" t="s">
        <v>112</v>
      </c>
      <c r="C55" s="13"/>
      <c r="D55" s="13"/>
      <c r="E55" s="13"/>
      <c r="F55" s="13"/>
      <c r="G55" s="13">
        <v>1</v>
      </c>
      <c r="H55" s="13"/>
      <c r="I55" s="13"/>
      <c r="J55" s="13"/>
      <c r="K55" s="13">
        <v>1</v>
      </c>
      <c r="L55" s="13">
        <v>1</v>
      </c>
      <c r="M55" s="13"/>
      <c r="N55" s="13"/>
      <c r="O55" s="13"/>
      <c r="P55" s="13"/>
      <c r="Q55" s="13"/>
      <c r="R55" s="13">
        <v>1</v>
      </c>
      <c r="S55" s="13"/>
      <c r="T55" s="13"/>
      <c r="U55" s="13"/>
      <c r="V55" s="13"/>
      <c r="W55" s="13"/>
      <c r="X55" s="13">
        <v>1</v>
      </c>
      <c r="Y55" s="16"/>
      <c r="Z55" s="16">
        <v>1</v>
      </c>
      <c r="AA55" s="13"/>
      <c r="AB55" s="13"/>
      <c r="AC55" s="13">
        <v>1</v>
      </c>
      <c r="AD55" s="13">
        <v>1</v>
      </c>
      <c r="AE55" s="13">
        <v>1</v>
      </c>
      <c r="AF55" s="14">
        <f t="shared" si="12"/>
        <v>3</v>
      </c>
      <c r="AG55" s="14">
        <f t="shared" si="13"/>
        <v>2</v>
      </c>
      <c r="AH55" s="14">
        <f t="shared" si="14"/>
        <v>4</v>
      </c>
      <c r="AI55" s="15">
        <f t="shared" si="15"/>
        <v>9</v>
      </c>
    </row>
    <row r="56" spans="1:35" ht="9.75">
      <c r="A56" s="18" t="s">
        <v>45</v>
      </c>
      <c r="B56" s="12" t="s">
        <v>113</v>
      </c>
      <c r="C56" s="13"/>
      <c r="D56" s="13"/>
      <c r="E56" s="13"/>
      <c r="F56" s="13"/>
      <c r="G56" s="13">
        <v>1</v>
      </c>
      <c r="H56" s="13"/>
      <c r="I56" s="13"/>
      <c r="J56" s="13"/>
      <c r="K56" s="13"/>
      <c r="L56" s="13">
        <v>1</v>
      </c>
      <c r="M56" s="13"/>
      <c r="N56" s="13"/>
      <c r="O56" s="13"/>
      <c r="P56" s="13"/>
      <c r="Q56" s="13"/>
      <c r="R56" s="13">
        <v>1</v>
      </c>
      <c r="S56" s="13"/>
      <c r="T56" s="13"/>
      <c r="U56" s="13"/>
      <c r="V56" s="13"/>
      <c r="W56" s="13"/>
      <c r="X56" s="13">
        <v>1</v>
      </c>
      <c r="Y56" s="16"/>
      <c r="Z56" s="16">
        <v>1</v>
      </c>
      <c r="AA56" s="13"/>
      <c r="AB56" s="13"/>
      <c r="AC56" s="13">
        <v>1</v>
      </c>
      <c r="AD56" s="13">
        <v>1</v>
      </c>
      <c r="AE56" s="13">
        <v>1</v>
      </c>
      <c r="AF56" s="14">
        <f t="shared" si="12"/>
        <v>2</v>
      </c>
      <c r="AG56" s="14">
        <f t="shared" si="13"/>
        <v>2</v>
      </c>
      <c r="AH56" s="14">
        <f t="shared" si="14"/>
        <v>4</v>
      </c>
      <c r="AI56" s="15">
        <f t="shared" si="15"/>
        <v>8</v>
      </c>
    </row>
    <row r="57" spans="1:35" ht="9.75">
      <c r="A57" s="18" t="s">
        <v>47</v>
      </c>
      <c r="B57" s="12" t="s">
        <v>114</v>
      </c>
      <c r="C57" s="13"/>
      <c r="D57" s="13"/>
      <c r="E57" s="13"/>
      <c r="F57" s="13"/>
      <c r="G57" s="13">
        <v>1</v>
      </c>
      <c r="H57" s="13"/>
      <c r="I57" s="13"/>
      <c r="J57" s="13"/>
      <c r="K57" s="13"/>
      <c r="L57" s="13">
        <v>1</v>
      </c>
      <c r="M57" s="13"/>
      <c r="N57" s="13"/>
      <c r="O57" s="13"/>
      <c r="P57" s="13"/>
      <c r="Q57" s="13"/>
      <c r="R57" s="13">
        <v>1</v>
      </c>
      <c r="S57" s="13"/>
      <c r="T57" s="13"/>
      <c r="U57" s="13"/>
      <c r="V57" s="13"/>
      <c r="W57" s="13"/>
      <c r="X57" s="13">
        <v>1</v>
      </c>
      <c r="Y57" s="16"/>
      <c r="Z57" s="16">
        <v>1</v>
      </c>
      <c r="AA57" s="13"/>
      <c r="AB57" s="13"/>
      <c r="AC57" s="13">
        <v>1</v>
      </c>
      <c r="AD57" s="13"/>
      <c r="AE57" s="13">
        <v>1</v>
      </c>
      <c r="AF57" s="14">
        <f t="shared" si="12"/>
        <v>2</v>
      </c>
      <c r="AG57" s="14">
        <f t="shared" si="13"/>
        <v>2</v>
      </c>
      <c r="AH57" s="14">
        <f t="shared" si="14"/>
        <v>3</v>
      </c>
      <c r="AI57" s="15">
        <f t="shared" si="15"/>
        <v>7</v>
      </c>
    </row>
    <row r="58" spans="1:35" ht="9.75" customHeight="1">
      <c r="A58" s="21" t="s">
        <v>115</v>
      </c>
      <c r="B58" s="64" t="s">
        <v>116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2"/>
      <c r="AG58" s="62"/>
      <c r="AH58" s="62"/>
      <c r="AI58" s="63"/>
    </row>
    <row r="59" spans="1:35" ht="9.75">
      <c r="A59" s="18" t="s">
        <v>39</v>
      </c>
      <c r="B59" s="12" t="s">
        <v>117</v>
      </c>
      <c r="C59" s="13">
        <v>1</v>
      </c>
      <c r="D59" s="13"/>
      <c r="E59" s="13"/>
      <c r="F59" s="13">
        <v>1</v>
      </c>
      <c r="G59" s="13">
        <v>1</v>
      </c>
      <c r="H59" s="13">
        <v>1</v>
      </c>
      <c r="I59" s="13"/>
      <c r="J59" s="13">
        <v>1</v>
      </c>
      <c r="K59" s="13">
        <v>1</v>
      </c>
      <c r="L59" s="13">
        <v>1</v>
      </c>
      <c r="M59" s="13">
        <v>1</v>
      </c>
      <c r="N59" s="13">
        <v>1</v>
      </c>
      <c r="O59" s="13">
        <v>1</v>
      </c>
      <c r="P59" s="13">
        <v>1</v>
      </c>
      <c r="Q59" s="13">
        <v>1</v>
      </c>
      <c r="R59" s="13">
        <v>1</v>
      </c>
      <c r="S59" s="13"/>
      <c r="T59" s="13">
        <v>1</v>
      </c>
      <c r="U59" s="13">
        <v>1</v>
      </c>
      <c r="V59" s="13">
        <v>1</v>
      </c>
      <c r="W59" s="13">
        <v>1</v>
      </c>
      <c r="X59" s="13">
        <v>1</v>
      </c>
      <c r="Y59" s="16">
        <v>1</v>
      </c>
      <c r="Z59" s="16">
        <v>1</v>
      </c>
      <c r="AA59" s="13">
        <v>1</v>
      </c>
      <c r="AB59" s="13">
        <v>1</v>
      </c>
      <c r="AC59" s="13">
        <v>1</v>
      </c>
      <c r="AD59" s="13">
        <v>1</v>
      </c>
      <c r="AE59" s="13">
        <v>1</v>
      </c>
      <c r="AF59" s="14">
        <f>SUM(C59:M59)</f>
        <v>8</v>
      </c>
      <c r="AG59" s="14">
        <f>SUM(N59:Y59)</f>
        <v>11</v>
      </c>
      <c r="AH59" s="14">
        <f>SUM(Z59:AE59)</f>
        <v>6</v>
      </c>
      <c r="AI59" s="15">
        <f>SUM(C59:AE59)</f>
        <v>25</v>
      </c>
    </row>
    <row r="60" spans="1:35" ht="9.75" customHeight="1">
      <c r="A60" s="65" t="s">
        <v>118</v>
      </c>
      <c r="B60" s="65"/>
      <c r="C60" s="22">
        <f>SUM(C6:C11,C13:C23,C25:C45,C47:C51)</f>
        <v>24</v>
      </c>
      <c r="D60" s="22">
        <f aca="true" t="shared" si="16" ref="D60:AI60">SUM(D6:D11,D13:D23,D25:D45,D47:D51)</f>
        <v>8</v>
      </c>
      <c r="E60" s="22">
        <f t="shared" si="16"/>
        <v>15</v>
      </c>
      <c r="F60" s="22">
        <f t="shared" si="16"/>
        <v>12</v>
      </c>
      <c r="G60" s="22">
        <f t="shared" si="16"/>
        <v>6</v>
      </c>
      <c r="H60" s="22">
        <f t="shared" si="16"/>
        <v>13</v>
      </c>
      <c r="I60" s="22">
        <f t="shared" si="16"/>
        <v>8</v>
      </c>
      <c r="J60" s="22">
        <f t="shared" si="16"/>
        <v>11</v>
      </c>
      <c r="K60" s="22">
        <f t="shared" si="16"/>
        <v>11</v>
      </c>
      <c r="L60" s="22">
        <f t="shared" si="16"/>
        <v>8</v>
      </c>
      <c r="M60" s="22">
        <f t="shared" si="16"/>
        <v>5</v>
      </c>
      <c r="N60" s="22">
        <f t="shared" si="16"/>
        <v>9</v>
      </c>
      <c r="O60" s="22">
        <f t="shared" si="16"/>
        <v>14</v>
      </c>
      <c r="P60" s="22">
        <f t="shared" si="16"/>
        <v>6</v>
      </c>
      <c r="Q60" s="22">
        <f t="shared" si="16"/>
        <v>10</v>
      </c>
      <c r="R60" s="22">
        <f t="shared" si="16"/>
        <v>9</v>
      </c>
      <c r="S60" s="22">
        <f t="shared" si="16"/>
        <v>12</v>
      </c>
      <c r="T60" s="22">
        <f t="shared" si="16"/>
        <v>10</v>
      </c>
      <c r="U60" s="22">
        <f>SUM(U6:U11,U13:U23,U25:U45,U47:U51)</f>
        <v>11</v>
      </c>
      <c r="V60" s="22">
        <f t="shared" si="16"/>
        <v>10</v>
      </c>
      <c r="W60" s="22">
        <f t="shared" si="16"/>
        <v>12</v>
      </c>
      <c r="X60" s="22">
        <f t="shared" si="16"/>
        <v>4</v>
      </c>
      <c r="Y60" s="22">
        <f t="shared" si="16"/>
        <v>5</v>
      </c>
      <c r="Z60" s="22">
        <f t="shared" si="16"/>
        <v>17</v>
      </c>
      <c r="AA60" s="22">
        <f t="shared" si="16"/>
        <v>10</v>
      </c>
      <c r="AB60" s="22">
        <f t="shared" si="16"/>
        <v>15</v>
      </c>
      <c r="AC60" s="22">
        <f t="shared" si="16"/>
        <v>14</v>
      </c>
      <c r="AD60" s="22">
        <f t="shared" si="16"/>
        <v>11</v>
      </c>
      <c r="AE60" s="22">
        <f t="shared" si="16"/>
        <v>16</v>
      </c>
      <c r="AF60" s="22">
        <f t="shared" si="16"/>
        <v>121</v>
      </c>
      <c r="AG60" s="22">
        <f t="shared" si="16"/>
        <v>112</v>
      </c>
      <c r="AH60" s="22">
        <f t="shared" si="16"/>
        <v>83</v>
      </c>
      <c r="AI60" s="22">
        <f t="shared" si="16"/>
        <v>316</v>
      </c>
    </row>
    <row r="61" spans="1:35" ht="9.75" customHeight="1">
      <c r="A61" s="65" t="s">
        <v>119</v>
      </c>
      <c r="B61" s="65"/>
      <c r="C61" s="22">
        <f>SUM(C6:C11,C13:C23,C25:C44,C53:C57)</f>
        <v>23</v>
      </c>
      <c r="D61" s="22">
        <f aca="true" t="shared" si="17" ref="D61:AI61">SUM(D6:D11,D13:D23,D25:D44,D53:D57)</f>
        <v>8</v>
      </c>
      <c r="E61" s="22">
        <f t="shared" si="17"/>
        <v>15</v>
      </c>
      <c r="F61" s="22">
        <f t="shared" si="17"/>
        <v>12</v>
      </c>
      <c r="G61" s="22">
        <f t="shared" si="17"/>
        <v>6</v>
      </c>
      <c r="H61" s="22">
        <f t="shared" si="17"/>
        <v>13</v>
      </c>
      <c r="I61" s="22">
        <f t="shared" si="17"/>
        <v>8</v>
      </c>
      <c r="J61" s="22">
        <f t="shared" si="17"/>
        <v>11</v>
      </c>
      <c r="K61" s="22">
        <f t="shared" si="17"/>
        <v>12</v>
      </c>
      <c r="L61" s="22">
        <f t="shared" si="17"/>
        <v>8</v>
      </c>
      <c r="M61" s="22">
        <f t="shared" si="17"/>
        <v>3</v>
      </c>
      <c r="N61" s="22">
        <f t="shared" si="17"/>
        <v>8</v>
      </c>
      <c r="O61" s="22">
        <f t="shared" si="17"/>
        <v>14</v>
      </c>
      <c r="P61" s="22">
        <f t="shared" si="17"/>
        <v>6</v>
      </c>
      <c r="Q61" s="22">
        <f t="shared" si="17"/>
        <v>8</v>
      </c>
      <c r="R61" s="22">
        <f t="shared" si="17"/>
        <v>9</v>
      </c>
      <c r="S61" s="22">
        <f t="shared" si="17"/>
        <v>12</v>
      </c>
      <c r="T61" s="22">
        <f t="shared" si="17"/>
        <v>8</v>
      </c>
      <c r="U61" s="22">
        <f>SUM(U6:U11,U13:U23,U25:U44,U53:U57)</f>
        <v>9</v>
      </c>
      <c r="V61" s="22">
        <f t="shared" si="17"/>
        <v>9</v>
      </c>
      <c r="W61" s="22">
        <f t="shared" si="17"/>
        <v>12</v>
      </c>
      <c r="X61" s="22">
        <f t="shared" si="17"/>
        <v>6</v>
      </c>
      <c r="Y61" s="22">
        <f t="shared" si="17"/>
        <v>5</v>
      </c>
      <c r="Z61" s="22">
        <f t="shared" si="17"/>
        <v>17</v>
      </c>
      <c r="AA61" s="22">
        <f t="shared" si="17"/>
        <v>10</v>
      </c>
      <c r="AB61" s="22">
        <f t="shared" si="17"/>
        <v>13</v>
      </c>
      <c r="AC61" s="22">
        <f t="shared" si="17"/>
        <v>15</v>
      </c>
      <c r="AD61" s="22">
        <f t="shared" si="17"/>
        <v>10</v>
      </c>
      <c r="AE61" s="22">
        <f t="shared" si="17"/>
        <v>15</v>
      </c>
      <c r="AF61" s="22">
        <f t="shared" si="17"/>
        <v>119</v>
      </c>
      <c r="AG61" s="22">
        <f t="shared" si="17"/>
        <v>106</v>
      </c>
      <c r="AH61" s="22">
        <f t="shared" si="17"/>
        <v>80</v>
      </c>
      <c r="AI61" s="22">
        <f t="shared" si="17"/>
        <v>305</v>
      </c>
    </row>
  </sheetData>
  <sheetProtection selectLockedCells="1" selectUnlockedCells="1"/>
  <mergeCells count="9">
    <mergeCell ref="B58:AE58"/>
    <mergeCell ref="A60:B60"/>
    <mergeCell ref="A61:B61"/>
    <mergeCell ref="AF4:AI4"/>
    <mergeCell ref="B5:AE5"/>
    <mergeCell ref="B12:AE12"/>
    <mergeCell ref="B24:AE24"/>
    <mergeCell ref="B46:AE46"/>
    <mergeCell ref="B52:AE52"/>
  </mergeCells>
  <printOptions/>
  <pageMargins left="0.39375" right="0.39375" top="0.39375" bottom="0.39375" header="0.5118055555555555" footer="0.5118055555555555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7"/>
  <sheetViews>
    <sheetView view="pageBreakPreview" zoomScale="29" zoomScaleNormal="27" zoomScaleSheetLayoutView="29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60" sqref="A60"/>
      <selection pane="bottomRight" activeCell="B4" sqref="B4:B7"/>
    </sheetView>
  </sheetViews>
  <sheetFormatPr defaultColWidth="9.00390625" defaultRowHeight="12.75"/>
  <cols>
    <col min="1" max="1" width="12.50390625" style="23" customWidth="1"/>
    <col min="2" max="2" width="120.50390625" style="23" customWidth="1"/>
    <col min="3" max="3" width="24.875" style="24" customWidth="1"/>
    <col min="4" max="4" width="19.625" style="23" customWidth="1"/>
    <col min="5" max="5" width="16.50390625" style="23" customWidth="1"/>
    <col min="6" max="6" width="17.875" style="23" customWidth="1"/>
    <col min="7" max="7" width="18.50390625" style="23" customWidth="1"/>
    <col min="8" max="9" width="16.50390625" style="23" customWidth="1"/>
    <col min="10" max="11" width="11.50390625" style="23" customWidth="1"/>
    <col min="12" max="12" width="15.875" style="23" customWidth="1"/>
    <col min="13" max="13" width="15.125" style="23" customWidth="1"/>
    <col min="14" max="37" width="11.50390625" style="25" customWidth="1"/>
    <col min="38" max="41" width="11.50390625" style="25" hidden="1" customWidth="1"/>
    <col min="42" max="47" width="9.625" style="23" customWidth="1"/>
    <col min="48" max="48" width="9.625" style="23" hidden="1" customWidth="1"/>
    <col min="49" max="50" width="16.625" style="26" customWidth="1"/>
    <col min="51" max="51" width="12.375" style="26" customWidth="1"/>
    <col min="52" max="52" width="9.625" style="27" customWidth="1"/>
    <col min="53" max="16384" width="8.875" style="27" customWidth="1"/>
  </cols>
  <sheetData>
    <row r="1" spans="1:51" s="31" customFormat="1" ht="51.75" customHeight="1">
      <c r="A1" s="76" t="s">
        <v>120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9"/>
      <c r="AQ1" s="29"/>
      <c r="AR1" s="29"/>
      <c r="AS1" s="29"/>
      <c r="AT1" s="29"/>
      <c r="AU1" s="29"/>
      <c r="AV1" s="29"/>
      <c r="AW1" s="30"/>
      <c r="AX1" s="30"/>
      <c r="AY1" s="30"/>
    </row>
    <row r="2" spans="1:51" s="31" customFormat="1" ht="37.5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9"/>
      <c r="AQ2" s="29"/>
      <c r="AR2" s="29"/>
      <c r="AS2" s="29"/>
      <c r="AT2" s="29"/>
      <c r="AU2" s="29"/>
      <c r="AV2" s="29"/>
      <c r="AW2" s="30"/>
      <c r="AX2" s="30"/>
      <c r="AY2" s="30"/>
    </row>
    <row r="3" spans="1:51" s="31" customFormat="1" ht="30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9"/>
      <c r="AQ3" s="29"/>
      <c r="AR3" s="29"/>
      <c r="AS3" s="29"/>
      <c r="AT3" s="29"/>
      <c r="AU3" s="29"/>
      <c r="AV3" s="29"/>
      <c r="AW3" s="30"/>
      <c r="AX3" s="30"/>
      <c r="AY3" s="30"/>
    </row>
    <row r="4" spans="1:52" s="35" customFormat="1" ht="53.25" customHeight="1">
      <c r="A4" s="71" t="s">
        <v>121</v>
      </c>
      <c r="B4" s="71" t="s">
        <v>2</v>
      </c>
      <c r="C4" s="72" t="s">
        <v>122</v>
      </c>
      <c r="D4" s="71" t="s">
        <v>123</v>
      </c>
      <c r="E4" s="71"/>
      <c r="F4" s="71"/>
      <c r="G4" s="71"/>
      <c r="H4" s="71"/>
      <c r="I4" s="71"/>
      <c r="J4" s="71"/>
      <c r="K4" s="71"/>
      <c r="L4" s="71"/>
      <c r="M4" s="71"/>
      <c r="N4" s="71" t="s">
        <v>124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 t="s">
        <v>125</v>
      </c>
      <c r="AQ4" s="71"/>
      <c r="AR4" s="71"/>
      <c r="AS4" s="71"/>
      <c r="AT4" s="71"/>
      <c r="AU4" s="71"/>
      <c r="AV4" s="71"/>
      <c r="AW4" s="71"/>
      <c r="AX4" s="71"/>
      <c r="AY4" s="71"/>
      <c r="AZ4" s="71"/>
    </row>
    <row r="5" spans="1:52" s="35" customFormat="1" ht="53.25" customHeight="1">
      <c r="A5" s="71"/>
      <c r="B5" s="71"/>
      <c r="C5" s="72"/>
      <c r="D5" s="72" t="s">
        <v>126</v>
      </c>
      <c r="E5" s="72" t="s">
        <v>127</v>
      </c>
      <c r="F5" s="74" t="s">
        <v>128</v>
      </c>
      <c r="G5" s="72" t="s">
        <v>129</v>
      </c>
      <c r="H5" s="75" t="s">
        <v>130</v>
      </c>
      <c r="I5" s="75" t="s">
        <v>131</v>
      </c>
      <c r="J5" s="75" t="s">
        <v>132</v>
      </c>
      <c r="K5" s="75" t="s">
        <v>133</v>
      </c>
      <c r="L5" s="72" t="s">
        <v>134</v>
      </c>
      <c r="M5" s="72" t="s">
        <v>135</v>
      </c>
      <c r="N5" s="71" t="s">
        <v>136</v>
      </c>
      <c r="O5" s="71"/>
      <c r="P5" s="71"/>
      <c r="Q5" s="71"/>
      <c r="R5" s="71"/>
      <c r="S5" s="71"/>
      <c r="T5" s="71"/>
      <c r="U5" s="71"/>
      <c r="V5" s="71" t="s">
        <v>137</v>
      </c>
      <c r="W5" s="71"/>
      <c r="X5" s="71"/>
      <c r="Y5" s="71"/>
      <c r="Z5" s="71"/>
      <c r="AA5" s="71"/>
      <c r="AB5" s="71"/>
      <c r="AC5" s="71"/>
      <c r="AD5" s="71" t="s">
        <v>138</v>
      </c>
      <c r="AE5" s="71"/>
      <c r="AF5" s="71"/>
      <c r="AG5" s="71"/>
      <c r="AH5" s="71"/>
      <c r="AI5" s="71"/>
      <c r="AJ5" s="71"/>
      <c r="AK5" s="71"/>
      <c r="AL5" s="71" t="s">
        <v>139</v>
      </c>
      <c r="AM5" s="71"/>
      <c r="AN5" s="71"/>
      <c r="AO5" s="71"/>
      <c r="AP5" s="71" t="s">
        <v>140</v>
      </c>
      <c r="AQ5" s="71"/>
      <c r="AR5" s="71"/>
      <c r="AS5" s="71"/>
      <c r="AT5" s="71"/>
      <c r="AU5" s="71"/>
      <c r="AV5" s="71"/>
      <c r="AW5" s="71" t="s">
        <v>141</v>
      </c>
      <c r="AX5" s="71"/>
      <c r="AY5" s="71"/>
      <c r="AZ5" s="71"/>
    </row>
    <row r="6" spans="1:52" s="35" customFormat="1" ht="52.5" customHeight="1">
      <c r="A6" s="71"/>
      <c r="B6" s="71"/>
      <c r="C6" s="72"/>
      <c r="D6" s="72"/>
      <c r="E6" s="72"/>
      <c r="F6" s="74"/>
      <c r="G6" s="72"/>
      <c r="H6" s="75"/>
      <c r="I6" s="75"/>
      <c r="J6" s="75"/>
      <c r="K6" s="75"/>
      <c r="L6" s="72"/>
      <c r="M6" s="72"/>
      <c r="N6" s="71" t="s">
        <v>142</v>
      </c>
      <c r="O6" s="71"/>
      <c r="P6" s="71"/>
      <c r="Q6" s="71"/>
      <c r="R6" s="71" t="s">
        <v>143</v>
      </c>
      <c r="S6" s="71"/>
      <c r="T6" s="71"/>
      <c r="U6" s="71"/>
      <c r="V6" s="71" t="s">
        <v>144</v>
      </c>
      <c r="W6" s="71"/>
      <c r="X6" s="71"/>
      <c r="Y6" s="71"/>
      <c r="Z6" s="71" t="s">
        <v>145</v>
      </c>
      <c r="AA6" s="71"/>
      <c r="AB6" s="71"/>
      <c r="AC6" s="71"/>
      <c r="AD6" s="71" t="s">
        <v>146</v>
      </c>
      <c r="AE6" s="71"/>
      <c r="AF6" s="71"/>
      <c r="AG6" s="71"/>
      <c r="AH6" s="71" t="s">
        <v>147</v>
      </c>
      <c r="AI6" s="71"/>
      <c r="AJ6" s="71"/>
      <c r="AK6" s="71"/>
      <c r="AL6" s="71" t="s">
        <v>148</v>
      </c>
      <c r="AM6" s="71"/>
      <c r="AN6" s="71"/>
      <c r="AO6" s="71"/>
      <c r="AP6" s="71" t="s">
        <v>149</v>
      </c>
      <c r="AQ6" s="71" t="s">
        <v>150</v>
      </c>
      <c r="AR6" s="71" t="s">
        <v>151</v>
      </c>
      <c r="AS6" s="71" t="s">
        <v>152</v>
      </c>
      <c r="AT6" s="71" t="s">
        <v>153</v>
      </c>
      <c r="AU6" s="71" t="s">
        <v>154</v>
      </c>
      <c r="AV6" s="71" t="s">
        <v>155</v>
      </c>
      <c r="AW6" s="72" t="s">
        <v>156</v>
      </c>
      <c r="AX6" s="73" t="s">
        <v>157</v>
      </c>
      <c r="AY6" s="72" t="s">
        <v>158</v>
      </c>
      <c r="AZ6" s="74" t="s">
        <v>159</v>
      </c>
    </row>
    <row r="7" spans="1:52" s="35" customFormat="1" ht="195.75" customHeight="1">
      <c r="A7" s="71"/>
      <c r="B7" s="71"/>
      <c r="C7" s="72"/>
      <c r="D7" s="72"/>
      <c r="E7" s="72"/>
      <c r="F7" s="74"/>
      <c r="G7" s="72"/>
      <c r="H7" s="75"/>
      <c r="I7" s="75"/>
      <c r="J7" s="75"/>
      <c r="K7" s="75"/>
      <c r="L7" s="72"/>
      <c r="M7" s="72"/>
      <c r="N7" s="36" t="s">
        <v>160</v>
      </c>
      <c r="O7" s="37" t="s">
        <v>161</v>
      </c>
      <c r="P7" s="37" t="s">
        <v>162</v>
      </c>
      <c r="Q7" s="37" t="s">
        <v>163</v>
      </c>
      <c r="R7" s="36" t="s">
        <v>160</v>
      </c>
      <c r="S7" s="37" t="s">
        <v>161</v>
      </c>
      <c r="T7" s="37" t="s">
        <v>162</v>
      </c>
      <c r="U7" s="37" t="s">
        <v>163</v>
      </c>
      <c r="V7" s="36" t="s">
        <v>160</v>
      </c>
      <c r="W7" s="37" t="s">
        <v>161</v>
      </c>
      <c r="X7" s="37" t="s">
        <v>162</v>
      </c>
      <c r="Y7" s="37" t="s">
        <v>163</v>
      </c>
      <c r="Z7" s="36" t="s">
        <v>160</v>
      </c>
      <c r="AA7" s="37" t="s">
        <v>161</v>
      </c>
      <c r="AB7" s="37" t="s">
        <v>162</v>
      </c>
      <c r="AC7" s="37" t="s">
        <v>163</v>
      </c>
      <c r="AD7" s="36" t="s">
        <v>160</v>
      </c>
      <c r="AE7" s="37" t="s">
        <v>161</v>
      </c>
      <c r="AF7" s="37" t="s">
        <v>162</v>
      </c>
      <c r="AG7" s="37" t="s">
        <v>163</v>
      </c>
      <c r="AH7" s="36" t="s">
        <v>160</v>
      </c>
      <c r="AI7" s="37" t="s">
        <v>161</v>
      </c>
      <c r="AJ7" s="37" t="s">
        <v>162</v>
      </c>
      <c r="AK7" s="37" t="s">
        <v>163</v>
      </c>
      <c r="AL7" s="36" t="s">
        <v>160</v>
      </c>
      <c r="AM7" s="37" t="s">
        <v>161</v>
      </c>
      <c r="AN7" s="37" t="s">
        <v>162</v>
      </c>
      <c r="AO7" s="37" t="s">
        <v>163</v>
      </c>
      <c r="AP7" s="71"/>
      <c r="AQ7" s="71"/>
      <c r="AR7" s="71"/>
      <c r="AS7" s="71"/>
      <c r="AT7" s="71"/>
      <c r="AU7" s="71"/>
      <c r="AV7" s="71"/>
      <c r="AW7" s="72"/>
      <c r="AX7" s="73"/>
      <c r="AY7" s="72"/>
      <c r="AZ7" s="74"/>
    </row>
    <row r="8" spans="1:52" s="41" customFormat="1" ht="44.25">
      <c r="A8" s="34" t="s">
        <v>164</v>
      </c>
      <c r="B8" s="38" t="s">
        <v>34</v>
      </c>
      <c r="C8" s="34"/>
      <c r="D8" s="39">
        <f aca="true" t="shared" si="0" ref="D8:AI8">SUM(D9:D14)</f>
        <v>470</v>
      </c>
      <c r="E8" s="39">
        <f t="shared" si="0"/>
        <v>345</v>
      </c>
      <c r="F8" s="39">
        <f t="shared" si="0"/>
        <v>35</v>
      </c>
      <c r="G8" s="39">
        <f t="shared" si="0"/>
        <v>270</v>
      </c>
      <c r="H8" s="39">
        <f t="shared" si="0"/>
        <v>0</v>
      </c>
      <c r="I8" s="39">
        <f t="shared" si="0"/>
        <v>270</v>
      </c>
      <c r="J8" s="39">
        <f t="shared" si="0"/>
        <v>0</v>
      </c>
      <c r="K8" s="39">
        <f t="shared" si="0"/>
        <v>0</v>
      </c>
      <c r="L8" s="39">
        <f t="shared" si="0"/>
        <v>40</v>
      </c>
      <c r="M8" s="39">
        <f t="shared" si="0"/>
        <v>125</v>
      </c>
      <c r="N8" s="39">
        <f t="shared" si="0"/>
        <v>15</v>
      </c>
      <c r="O8" s="39">
        <f t="shared" si="0"/>
        <v>75</v>
      </c>
      <c r="P8" s="39">
        <f t="shared" si="0"/>
        <v>10</v>
      </c>
      <c r="Q8" s="39">
        <f t="shared" si="0"/>
        <v>20</v>
      </c>
      <c r="R8" s="39">
        <f t="shared" si="0"/>
        <v>5</v>
      </c>
      <c r="S8" s="39">
        <f t="shared" si="0"/>
        <v>75</v>
      </c>
      <c r="T8" s="39">
        <f t="shared" si="0"/>
        <v>5</v>
      </c>
      <c r="U8" s="39">
        <f t="shared" si="0"/>
        <v>15</v>
      </c>
      <c r="V8" s="39">
        <f t="shared" si="0"/>
        <v>0</v>
      </c>
      <c r="W8" s="39">
        <f t="shared" si="0"/>
        <v>60</v>
      </c>
      <c r="X8" s="39">
        <f t="shared" si="0"/>
        <v>10</v>
      </c>
      <c r="Y8" s="39">
        <f t="shared" si="0"/>
        <v>30</v>
      </c>
      <c r="Z8" s="39">
        <f t="shared" si="0"/>
        <v>0</v>
      </c>
      <c r="AA8" s="39">
        <f t="shared" si="0"/>
        <v>60</v>
      </c>
      <c r="AB8" s="39">
        <f t="shared" si="0"/>
        <v>10</v>
      </c>
      <c r="AC8" s="39">
        <f t="shared" si="0"/>
        <v>30</v>
      </c>
      <c r="AD8" s="39">
        <f t="shared" si="0"/>
        <v>15</v>
      </c>
      <c r="AE8" s="39">
        <f t="shared" si="0"/>
        <v>0</v>
      </c>
      <c r="AF8" s="39">
        <f t="shared" si="0"/>
        <v>5</v>
      </c>
      <c r="AG8" s="39">
        <f t="shared" si="0"/>
        <v>30</v>
      </c>
      <c r="AH8" s="39">
        <f t="shared" si="0"/>
        <v>0</v>
      </c>
      <c r="AI8" s="39">
        <f t="shared" si="0"/>
        <v>0</v>
      </c>
      <c r="AJ8" s="39">
        <f aca="true" t="shared" si="1" ref="AJ8:AZ8">SUM(AJ9:AJ14)</f>
        <v>0</v>
      </c>
      <c r="AK8" s="39">
        <f t="shared" si="1"/>
        <v>0</v>
      </c>
      <c r="AL8" s="39">
        <f t="shared" si="1"/>
        <v>0</v>
      </c>
      <c r="AM8" s="39">
        <f t="shared" si="1"/>
        <v>0</v>
      </c>
      <c r="AN8" s="39">
        <f t="shared" si="1"/>
        <v>0</v>
      </c>
      <c r="AO8" s="39">
        <f t="shared" si="1"/>
        <v>0</v>
      </c>
      <c r="AP8" s="39">
        <f t="shared" si="1"/>
        <v>3</v>
      </c>
      <c r="AQ8" s="39">
        <f t="shared" si="1"/>
        <v>2</v>
      </c>
      <c r="AR8" s="39">
        <f t="shared" si="1"/>
        <v>4</v>
      </c>
      <c r="AS8" s="39">
        <f t="shared" si="1"/>
        <v>4</v>
      </c>
      <c r="AT8" s="39">
        <f t="shared" si="1"/>
        <v>2</v>
      </c>
      <c r="AU8" s="39">
        <f t="shared" si="1"/>
        <v>0</v>
      </c>
      <c r="AV8" s="39">
        <f t="shared" si="1"/>
        <v>0</v>
      </c>
      <c r="AW8" s="40">
        <f t="shared" si="1"/>
        <v>10.000000000000002</v>
      </c>
      <c r="AX8" s="40">
        <f t="shared" si="1"/>
        <v>0</v>
      </c>
      <c r="AY8" s="39">
        <f t="shared" si="1"/>
        <v>2</v>
      </c>
      <c r="AZ8" s="39">
        <f t="shared" si="1"/>
        <v>0</v>
      </c>
    </row>
    <row r="9" spans="1:52" s="35" customFormat="1" ht="48.75">
      <c r="A9" s="42" t="s">
        <v>39</v>
      </c>
      <c r="B9" s="43" t="s">
        <v>40</v>
      </c>
      <c r="C9" s="44" t="s">
        <v>165</v>
      </c>
      <c r="D9" s="45">
        <f aca="true" t="shared" si="2" ref="D9:D14">SUM(E9,M9)</f>
        <v>300</v>
      </c>
      <c r="E9" s="45">
        <f aca="true" t="shared" si="3" ref="E9:E14">SUM(F9:G9,L9)</f>
        <v>210</v>
      </c>
      <c r="F9" s="46">
        <f aca="true" t="shared" si="4" ref="F9:F14">SUM(N9,R9,V9,Z9,AD9,AH9,AL9)</f>
        <v>0</v>
      </c>
      <c r="G9" s="46">
        <f aca="true" t="shared" si="5" ref="G9:G14">SUM(O9,S9,W9,AA9,AE9,AI9,AM9)</f>
        <v>180</v>
      </c>
      <c r="H9" s="47"/>
      <c r="I9" s="47">
        <v>180</v>
      </c>
      <c r="J9" s="47"/>
      <c r="K9" s="47"/>
      <c r="L9" s="46">
        <f aca="true" t="shared" si="6" ref="L9:M12">SUM(P9,T9,X9,AB9,AF9,AJ9,AN9)</f>
        <v>30</v>
      </c>
      <c r="M9" s="45">
        <f t="shared" si="6"/>
        <v>90</v>
      </c>
      <c r="N9" s="48"/>
      <c r="O9" s="48">
        <v>30</v>
      </c>
      <c r="P9" s="48">
        <v>5</v>
      </c>
      <c r="Q9" s="48">
        <v>15</v>
      </c>
      <c r="R9" s="48"/>
      <c r="S9" s="48">
        <v>30</v>
      </c>
      <c r="T9" s="48">
        <v>5</v>
      </c>
      <c r="U9" s="48">
        <v>15</v>
      </c>
      <c r="V9" s="48"/>
      <c r="W9" s="48">
        <v>60</v>
      </c>
      <c r="X9" s="48">
        <v>10</v>
      </c>
      <c r="Y9" s="48">
        <v>30</v>
      </c>
      <c r="Z9" s="48"/>
      <c r="AA9" s="48">
        <v>60</v>
      </c>
      <c r="AB9" s="48">
        <v>10</v>
      </c>
      <c r="AC9" s="48">
        <v>30</v>
      </c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>
        <v>2</v>
      </c>
      <c r="AQ9" s="48">
        <v>2</v>
      </c>
      <c r="AR9" s="48">
        <v>4</v>
      </c>
      <c r="AS9" s="48">
        <v>4</v>
      </c>
      <c r="AT9" s="48"/>
      <c r="AU9" s="48"/>
      <c r="AV9" s="48"/>
      <c r="AW9" s="49">
        <f>E9/25</f>
        <v>8.4</v>
      </c>
      <c r="AX9" s="49"/>
      <c r="AY9" s="48"/>
      <c r="AZ9" s="48"/>
    </row>
    <row r="10" spans="1:52" s="35" customFormat="1" ht="34.5">
      <c r="A10" s="42" t="s">
        <v>41</v>
      </c>
      <c r="B10" s="43" t="s">
        <v>42</v>
      </c>
      <c r="C10" s="44" t="s">
        <v>166</v>
      </c>
      <c r="D10" s="45">
        <f t="shared" si="2"/>
        <v>25</v>
      </c>
      <c r="E10" s="45">
        <f t="shared" si="3"/>
        <v>20</v>
      </c>
      <c r="F10" s="46">
        <f t="shared" si="4"/>
        <v>0</v>
      </c>
      <c r="G10" s="46">
        <f t="shared" si="5"/>
        <v>15</v>
      </c>
      <c r="H10" s="47"/>
      <c r="I10" s="47">
        <v>15</v>
      </c>
      <c r="J10" s="47"/>
      <c r="K10" s="47"/>
      <c r="L10" s="46">
        <f t="shared" si="6"/>
        <v>5</v>
      </c>
      <c r="M10" s="45">
        <f t="shared" si="6"/>
        <v>5</v>
      </c>
      <c r="N10" s="48"/>
      <c r="O10" s="48">
        <v>15</v>
      </c>
      <c r="P10" s="48">
        <v>5</v>
      </c>
      <c r="Q10" s="48">
        <v>5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>
        <v>1</v>
      </c>
      <c r="AQ10" s="48"/>
      <c r="AR10" s="48"/>
      <c r="AS10" s="48"/>
      <c r="AT10" s="48"/>
      <c r="AU10" s="48"/>
      <c r="AV10" s="48"/>
      <c r="AW10" s="49">
        <f>E10/25</f>
        <v>0.8</v>
      </c>
      <c r="AX10" s="49"/>
      <c r="AY10" s="48"/>
      <c r="AZ10" s="48"/>
    </row>
    <row r="11" spans="1:52" s="35" customFormat="1" ht="34.5">
      <c r="A11" s="42" t="s">
        <v>43</v>
      </c>
      <c r="B11" s="43" t="s">
        <v>44</v>
      </c>
      <c r="C11" s="44" t="s">
        <v>167</v>
      </c>
      <c r="D11" s="45">
        <f t="shared" si="2"/>
        <v>60</v>
      </c>
      <c r="E11" s="45">
        <f t="shared" si="3"/>
        <v>60</v>
      </c>
      <c r="F11" s="46">
        <f t="shared" si="4"/>
        <v>0</v>
      </c>
      <c r="G11" s="46">
        <f t="shared" si="5"/>
        <v>60</v>
      </c>
      <c r="H11" s="47"/>
      <c r="I11" s="47">
        <v>60</v>
      </c>
      <c r="J11" s="47"/>
      <c r="K11" s="47"/>
      <c r="L11" s="46">
        <f t="shared" si="6"/>
        <v>0</v>
      </c>
      <c r="M11" s="45">
        <f t="shared" si="6"/>
        <v>0</v>
      </c>
      <c r="N11" s="48"/>
      <c r="O11" s="48">
        <v>30</v>
      </c>
      <c r="P11" s="48"/>
      <c r="Q11" s="48"/>
      <c r="R11" s="48"/>
      <c r="S11" s="48">
        <v>30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49"/>
      <c r="AY11" s="48"/>
      <c r="AZ11" s="48"/>
    </row>
    <row r="12" spans="1:52" s="35" customFormat="1" ht="34.5">
      <c r="A12" s="42" t="s">
        <v>45</v>
      </c>
      <c r="B12" s="43" t="s">
        <v>46</v>
      </c>
      <c r="C12" s="44" t="s">
        <v>168</v>
      </c>
      <c r="D12" s="45">
        <f t="shared" si="2"/>
        <v>20</v>
      </c>
      <c r="E12" s="45">
        <f t="shared" si="3"/>
        <v>20</v>
      </c>
      <c r="F12" s="46">
        <f t="shared" si="4"/>
        <v>5</v>
      </c>
      <c r="G12" s="46">
        <f t="shared" si="5"/>
        <v>15</v>
      </c>
      <c r="H12" s="47"/>
      <c r="I12" s="47">
        <v>15</v>
      </c>
      <c r="J12" s="47"/>
      <c r="K12" s="47"/>
      <c r="L12" s="46">
        <f t="shared" si="6"/>
        <v>0</v>
      </c>
      <c r="M12" s="45">
        <f t="shared" si="6"/>
        <v>0</v>
      </c>
      <c r="N12" s="48"/>
      <c r="O12" s="48"/>
      <c r="P12" s="48"/>
      <c r="Q12" s="48"/>
      <c r="R12" s="48">
        <v>5</v>
      </c>
      <c r="S12" s="48">
        <v>15</v>
      </c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9"/>
      <c r="AX12" s="49"/>
      <c r="AY12" s="48"/>
      <c r="AZ12" s="48"/>
    </row>
    <row r="13" spans="1:52" s="35" customFormat="1" ht="34.5">
      <c r="A13" s="42" t="s">
        <v>47</v>
      </c>
      <c r="B13" s="43" t="s">
        <v>48</v>
      </c>
      <c r="C13" s="44" t="s">
        <v>169</v>
      </c>
      <c r="D13" s="45">
        <f t="shared" si="2"/>
        <v>15</v>
      </c>
      <c r="E13" s="45">
        <f t="shared" si="3"/>
        <v>15</v>
      </c>
      <c r="F13" s="46">
        <f t="shared" si="4"/>
        <v>15</v>
      </c>
      <c r="G13" s="46">
        <f t="shared" si="5"/>
        <v>0</v>
      </c>
      <c r="H13" s="47"/>
      <c r="I13" s="47"/>
      <c r="J13" s="47"/>
      <c r="K13" s="47"/>
      <c r="L13" s="46"/>
      <c r="M13" s="45"/>
      <c r="N13" s="48">
        <v>15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9"/>
      <c r="AX13" s="49"/>
      <c r="AY13" s="48"/>
      <c r="AZ13" s="48"/>
    </row>
    <row r="14" spans="1:52" s="35" customFormat="1" ht="34.5">
      <c r="A14" s="42" t="s">
        <v>49</v>
      </c>
      <c r="B14" s="43" t="s">
        <v>50</v>
      </c>
      <c r="C14" s="44" t="s">
        <v>170</v>
      </c>
      <c r="D14" s="45">
        <f t="shared" si="2"/>
        <v>50</v>
      </c>
      <c r="E14" s="45">
        <f t="shared" si="3"/>
        <v>20</v>
      </c>
      <c r="F14" s="46">
        <f t="shared" si="4"/>
        <v>15</v>
      </c>
      <c r="G14" s="46">
        <f t="shared" si="5"/>
        <v>0</v>
      </c>
      <c r="H14" s="47"/>
      <c r="I14" s="47"/>
      <c r="J14" s="47"/>
      <c r="K14" s="47"/>
      <c r="L14" s="46">
        <f>SUM(P14,T14,X14,AB14,AF14,AJ14,AN14)</f>
        <v>5</v>
      </c>
      <c r="M14" s="45">
        <f>SUM(Q14,U14,Y14,AC14,AG14,AK14,AO14)</f>
        <v>30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>
        <v>15</v>
      </c>
      <c r="AE14" s="48"/>
      <c r="AF14" s="48">
        <v>5</v>
      </c>
      <c r="AG14" s="48">
        <v>30</v>
      </c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>
        <v>2</v>
      </c>
      <c r="AU14" s="48"/>
      <c r="AV14" s="48"/>
      <c r="AW14" s="49">
        <f>E14/25</f>
        <v>0.8</v>
      </c>
      <c r="AX14" s="49"/>
      <c r="AY14" s="48">
        <v>2</v>
      </c>
      <c r="AZ14" s="48"/>
    </row>
    <row r="15" spans="1:52" s="41" customFormat="1" ht="44.25">
      <c r="A15" s="34" t="s">
        <v>51</v>
      </c>
      <c r="B15" s="38" t="s">
        <v>52</v>
      </c>
      <c r="C15" s="34"/>
      <c r="D15" s="39">
        <f aca="true" t="shared" si="7" ref="D15:AI15">SUM(D16:D26)</f>
        <v>900</v>
      </c>
      <c r="E15" s="39">
        <f t="shared" si="7"/>
        <v>615</v>
      </c>
      <c r="F15" s="39">
        <f t="shared" si="7"/>
        <v>195</v>
      </c>
      <c r="G15" s="39">
        <f t="shared" si="7"/>
        <v>345</v>
      </c>
      <c r="H15" s="39">
        <f t="shared" si="7"/>
        <v>240</v>
      </c>
      <c r="I15" s="39">
        <f t="shared" si="7"/>
        <v>90</v>
      </c>
      <c r="J15" s="39">
        <f t="shared" si="7"/>
        <v>15</v>
      </c>
      <c r="K15" s="39">
        <f t="shared" si="7"/>
        <v>0</v>
      </c>
      <c r="L15" s="39">
        <f t="shared" si="7"/>
        <v>75</v>
      </c>
      <c r="M15" s="39">
        <f t="shared" si="7"/>
        <v>285</v>
      </c>
      <c r="N15" s="39">
        <f t="shared" si="7"/>
        <v>60</v>
      </c>
      <c r="O15" s="39">
        <f t="shared" si="7"/>
        <v>105</v>
      </c>
      <c r="P15" s="39">
        <f t="shared" si="7"/>
        <v>25</v>
      </c>
      <c r="Q15" s="39">
        <f t="shared" si="7"/>
        <v>110</v>
      </c>
      <c r="R15" s="39">
        <f t="shared" si="7"/>
        <v>60</v>
      </c>
      <c r="S15" s="39">
        <f t="shared" si="7"/>
        <v>105</v>
      </c>
      <c r="T15" s="39">
        <f t="shared" si="7"/>
        <v>20</v>
      </c>
      <c r="U15" s="39">
        <f t="shared" si="7"/>
        <v>65</v>
      </c>
      <c r="V15" s="39">
        <f t="shared" si="7"/>
        <v>60</v>
      </c>
      <c r="W15" s="39">
        <f t="shared" si="7"/>
        <v>105</v>
      </c>
      <c r="X15" s="39">
        <f t="shared" si="7"/>
        <v>20</v>
      </c>
      <c r="Y15" s="39">
        <f t="shared" si="7"/>
        <v>65</v>
      </c>
      <c r="Z15" s="39">
        <f t="shared" si="7"/>
        <v>15</v>
      </c>
      <c r="AA15" s="39">
        <f t="shared" si="7"/>
        <v>30</v>
      </c>
      <c r="AB15" s="39">
        <f t="shared" si="7"/>
        <v>10</v>
      </c>
      <c r="AC15" s="39">
        <f t="shared" si="7"/>
        <v>45</v>
      </c>
      <c r="AD15" s="39">
        <f t="shared" si="7"/>
        <v>0</v>
      </c>
      <c r="AE15" s="39">
        <f t="shared" si="7"/>
        <v>0</v>
      </c>
      <c r="AF15" s="39">
        <f t="shared" si="7"/>
        <v>0</v>
      </c>
      <c r="AG15" s="39">
        <f t="shared" si="7"/>
        <v>0</v>
      </c>
      <c r="AH15" s="39">
        <f t="shared" si="7"/>
        <v>0</v>
      </c>
      <c r="AI15" s="39">
        <f t="shared" si="7"/>
        <v>0</v>
      </c>
      <c r="AJ15" s="39">
        <f aca="true" t="shared" si="8" ref="AJ15:AZ15">SUM(AJ16:AJ26)</f>
        <v>0</v>
      </c>
      <c r="AK15" s="39">
        <f t="shared" si="8"/>
        <v>0</v>
      </c>
      <c r="AL15" s="39">
        <f t="shared" si="8"/>
        <v>0</v>
      </c>
      <c r="AM15" s="39">
        <f t="shared" si="8"/>
        <v>0</v>
      </c>
      <c r="AN15" s="39">
        <f t="shared" si="8"/>
        <v>0</v>
      </c>
      <c r="AO15" s="39">
        <f t="shared" si="8"/>
        <v>0</v>
      </c>
      <c r="AP15" s="39">
        <f t="shared" si="8"/>
        <v>12</v>
      </c>
      <c r="AQ15" s="39">
        <f t="shared" si="8"/>
        <v>10</v>
      </c>
      <c r="AR15" s="39">
        <f t="shared" si="8"/>
        <v>10</v>
      </c>
      <c r="AS15" s="39">
        <f t="shared" si="8"/>
        <v>4</v>
      </c>
      <c r="AT15" s="39">
        <f t="shared" si="8"/>
        <v>0</v>
      </c>
      <c r="AU15" s="39">
        <f t="shared" si="8"/>
        <v>0</v>
      </c>
      <c r="AV15" s="39">
        <f t="shared" si="8"/>
        <v>0</v>
      </c>
      <c r="AW15" s="40">
        <f t="shared" si="8"/>
        <v>24.600000000000005</v>
      </c>
      <c r="AX15" s="40">
        <f t="shared" si="8"/>
        <v>9</v>
      </c>
      <c r="AY15" s="39">
        <f t="shared" si="8"/>
        <v>0</v>
      </c>
      <c r="AZ15" s="39">
        <f t="shared" si="8"/>
        <v>0</v>
      </c>
    </row>
    <row r="16" spans="1:52" s="35" customFormat="1" ht="34.5">
      <c r="A16" s="42" t="s">
        <v>39</v>
      </c>
      <c r="B16" s="43" t="s">
        <v>53</v>
      </c>
      <c r="C16" s="44" t="s">
        <v>171</v>
      </c>
      <c r="D16" s="45">
        <f aca="true" t="shared" si="9" ref="D16:D26">SUM(E16,M16)</f>
        <v>100</v>
      </c>
      <c r="E16" s="45">
        <f aca="true" t="shared" si="10" ref="E16:E26">SUM(F16:G16,L16)</f>
        <v>50</v>
      </c>
      <c r="F16" s="46">
        <f aca="true" t="shared" si="11" ref="F16:F26">SUM(N16,R16,V16,Z16,AD16,AH16,AL16)</f>
        <v>15</v>
      </c>
      <c r="G16" s="46">
        <f aca="true" t="shared" si="12" ref="G16:G26">SUM(O16,S16,W16,AA16,AE16,AI16,AM16)</f>
        <v>30</v>
      </c>
      <c r="H16" s="47">
        <v>30</v>
      </c>
      <c r="I16" s="47"/>
      <c r="J16" s="47"/>
      <c r="K16" s="47"/>
      <c r="L16" s="46">
        <f aca="true" t="shared" si="13" ref="L16:L26">SUM(P16,T16,X16,AB16,AF16,AJ16,AN16)</f>
        <v>5</v>
      </c>
      <c r="M16" s="45">
        <f aca="true" t="shared" si="14" ref="M16:M26">SUM(Q16,U16,Y16,AC16,AG16,AK16,AO16)</f>
        <v>50</v>
      </c>
      <c r="N16" s="48">
        <v>15</v>
      </c>
      <c r="O16" s="48">
        <v>30</v>
      </c>
      <c r="P16" s="48">
        <v>5</v>
      </c>
      <c r="Q16" s="48">
        <v>50</v>
      </c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>
        <v>4</v>
      </c>
      <c r="AQ16" s="48"/>
      <c r="AR16" s="48"/>
      <c r="AS16" s="48"/>
      <c r="AT16" s="48"/>
      <c r="AU16" s="48"/>
      <c r="AV16" s="48"/>
      <c r="AW16" s="49">
        <f aca="true" t="shared" si="15" ref="AW16:AW26">E16/25</f>
        <v>2</v>
      </c>
      <c r="AX16" s="49"/>
      <c r="AY16" s="48"/>
      <c r="AZ16" s="48"/>
    </row>
    <row r="17" spans="1:52" s="35" customFormat="1" ht="34.5">
      <c r="A17" s="42" t="s">
        <v>41</v>
      </c>
      <c r="B17" s="43" t="s">
        <v>54</v>
      </c>
      <c r="C17" s="44" t="s">
        <v>172</v>
      </c>
      <c r="D17" s="45">
        <f t="shared" si="9"/>
        <v>50</v>
      </c>
      <c r="E17" s="45">
        <f t="shared" si="10"/>
        <v>35</v>
      </c>
      <c r="F17" s="46">
        <f t="shared" si="11"/>
        <v>15</v>
      </c>
      <c r="G17" s="46">
        <f t="shared" si="12"/>
        <v>15</v>
      </c>
      <c r="H17" s="47">
        <v>15</v>
      </c>
      <c r="I17" s="47"/>
      <c r="J17" s="47"/>
      <c r="K17" s="47"/>
      <c r="L17" s="46">
        <f t="shared" si="13"/>
        <v>5</v>
      </c>
      <c r="M17" s="45">
        <f t="shared" si="14"/>
        <v>15</v>
      </c>
      <c r="N17" s="48">
        <v>15</v>
      </c>
      <c r="O17" s="48">
        <v>15</v>
      </c>
      <c r="P17" s="48">
        <v>5</v>
      </c>
      <c r="Q17" s="48">
        <v>15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>
        <v>2</v>
      </c>
      <c r="AQ17" s="48"/>
      <c r="AR17" s="48"/>
      <c r="AS17" s="48"/>
      <c r="AT17" s="48"/>
      <c r="AU17" s="48"/>
      <c r="AV17" s="48"/>
      <c r="AW17" s="49">
        <f t="shared" si="15"/>
        <v>1.4</v>
      </c>
      <c r="AX17" s="49"/>
      <c r="AY17" s="48"/>
      <c r="AZ17" s="48"/>
    </row>
    <row r="18" spans="1:52" s="35" customFormat="1" ht="34.5">
      <c r="A18" s="42" t="s">
        <v>43</v>
      </c>
      <c r="B18" s="43" t="s">
        <v>55</v>
      </c>
      <c r="C18" s="44" t="s">
        <v>173</v>
      </c>
      <c r="D18" s="45">
        <f t="shared" si="9"/>
        <v>125</v>
      </c>
      <c r="E18" s="45">
        <f t="shared" si="10"/>
        <v>85</v>
      </c>
      <c r="F18" s="46">
        <f t="shared" si="11"/>
        <v>30</v>
      </c>
      <c r="G18" s="46">
        <f t="shared" si="12"/>
        <v>45</v>
      </c>
      <c r="H18" s="47">
        <v>45</v>
      </c>
      <c r="I18" s="47"/>
      <c r="J18" s="47"/>
      <c r="K18" s="47"/>
      <c r="L18" s="46">
        <f t="shared" si="13"/>
        <v>10</v>
      </c>
      <c r="M18" s="45">
        <f t="shared" si="14"/>
        <v>40</v>
      </c>
      <c r="N18" s="48"/>
      <c r="O18" s="48"/>
      <c r="P18" s="48"/>
      <c r="Q18" s="48"/>
      <c r="R18" s="48">
        <v>15</v>
      </c>
      <c r="S18" s="48">
        <v>15</v>
      </c>
      <c r="T18" s="48">
        <v>5</v>
      </c>
      <c r="U18" s="48">
        <v>15</v>
      </c>
      <c r="V18" s="48">
        <v>15</v>
      </c>
      <c r="W18" s="48">
        <v>30</v>
      </c>
      <c r="X18" s="48">
        <v>5</v>
      </c>
      <c r="Y18" s="48">
        <v>25</v>
      </c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>
        <v>2</v>
      </c>
      <c r="AR18" s="48">
        <v>3</v>
      </c>
      <c r="AS18" s="48"/>
      <c r="AT18" s="48"/>
      <c r="AU18" s="48"/>
      <c r="AV18" s="48"/>
      <c r="AW18" s="49">
        <f t="shared" si="15"/>
        <v>3.4</v>
      </c>
      <c r="AX18" s="49"/>
      <c r="AY18" s="48"/>
      <c r="AZ18" s="48"/>
    </row>
    <row r="19" spans="1:52" s="35" customFormat="1" ht="34.5">
      <c r="A19" s="42" t="s">
        <v>45</v>
      </c>
      <c r="B19" s="43" t="s">
        <v>56</v>
      </c>
      <c r="C19" s="44" t="s">
        <v>174</v>
      </c>
      <c r="D19" s="45">
        <f t="shared" si="9"/>
        <v>75</v>
      </c>
      <c r="E19" s="45">
        <f t="shared" si="10"/>
        <v>65</v>
      </c>
      <c r="F19" s="46">
        <f t="shared" si="11"/>
        <v>15</v>
      </c>
      <c r="G19" s="46">
        <f t="shared" si="12"/>
        <v>45</v>
      </c>
      <c r="H19" s="47"/>
      <c r="I19" s="47">
        <v>30</v>
      </c>
      <c r="J19" s="47">
        <v>15</v>
      </c>
      <c r="K19" s="47"/>
      <c r="L19" s="46">
        <f t="shared" si="13"/>
        <v>5</v>
      </c>
      <c r="M19" s="45">
        <f t="shared" si="14"/>
        <v>10</v>
      </c>
      <c r="N19" s="48"/>
      <c r="O19" s="48"/>
      <c r="P19" s="48"/>
      <c r="Q19" s="48"/>
      <c r="R19" s="48">
        <v>15</v>
      </c>
      <c r="S19" s="48">
        <v>45</v>
      </c>
      <c r="T19" s="48">
        <v>5</v>
      </c>
      <c r="U19" s="48">
        <v>10</v>
      </c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>
        <v>3</v>
      </c>
      <c r="AR19" s="48"/>
      <c r="AS19" s="48"/>
      <c r="AT19" s="48"/>
      <c r="AU19" s="48"/>
      <c r="AV19" s="48"/>
      <c r="AW19" s="49">
        <f t="shared" si="15"/>
        <v>2.6</v>
      </c>
      <c r="AX19" s="49"/>
      <c r="AY19" s="48"/>
      <c r="AZ19" s="48"/>
    </row>
    <row r="20" spans="1:52" s="35" customFormat="1" ht="34.5">
      <c r="A20" s="42" t="s">
        <v>47</v>
      </c>
      <c r="B20" s="43" t="s">
        <v>57</v>
      </c>
      <c r="C20" s="44" t="s">
        <v>174</v>
      </c>
      <c r="D20" s="45">
        <f t="shared" si="9"/>
        <v>50</v>
      </c>
      <c r="E20" s="45">
        <f t="shared" si="10"/>
        <v>35</v>
      </c>
      <c r="F20" s="46">
        <f t="shared" si="11"/>
        <v>15</v>
      </c>
      <c r="G20" s="46">
        <f t="shared" si="12"/>
        <v>15</v>
      </c>
      <c r="H20" s="47">
        <v>15</v>
      </c>
      <c r="I20" s="47"/>
      <c r="J20" s="47"/>
      <c r="K20" s="47"/>
      <c r="L20" s="46">
        <f t="shared" si="13"/>
        <v>5</v>
      </c>
      <c r="M20" s="45">
        <f t="shared" si="14"/>
        <v>15</v>
      </c>
      <c r="N20" s="48"/>
      <c r="O20" s="48"/>
      <c r="P20" s="48"/>
      <c r="Q20" s="48"/>
      <c r="R20" s="48">
        <v>15</v>
      </c>
      <c r="S20" s="48">
        <v>15</v>
      </c>
      <c r="T20" s="48">
        <v>5</v>
      </c>
      <c r="U20" s="48">
        <v>15</v>
      </c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>
        <v>2</v>
      </c>
      <c r="AR20" s="48"/>
      <c r="AS20" s="48"/>
      <c r="AT20" s="48"/>
      <c r="AU20" s="48"/>
      <c r="AV20" s="48"/>
      <c r="AW20" s="49">
        <f t="shared" si="15"/>
        <v>1.4</v>
      </c>
      <c r="AX20" s="49"/>
      <c r="AY20" s="48"/>
      <c r="AZ20" s="48"/>
    </row>
    <row r="21" spans="1:52" s="35" customFormat="1" ht="34.5">
      <c r="A21" s="42" t="s">
        <v>49</v>
      </c>
      <c r="B21" s="43" t="s">
        <v>58</v>
      </c>
      <c r="C21" s="44" t="s">
        <v>175</v>
      </c>
      <c r="D21" s="45">
        <f t="shared" si="9"/>
        <v>50</v>
      </c>
      <c r="E21" s="45">
        <f t="shared" si="10"/>
        <v>35</v>
      </c>
      <c r="F21" s="46">
        <f t="shared" si="11"/>
        <v>15</v>
      </c>
      <c r="G21" s="46">
        <f t="shared" si="12"/>
        <v>15</v>
      </c>
      <c r="H21" s="47">
        <v>15</v>
      </c>
      <c r="I21" s="47"/>
      <c r="J21" s="47"/>
      <c r="K21" s="47"/>
      <c r="L21" s="46">
        <f t="shared" si="13"/>
        <v>5</v>
      </c>
      <c r="M21" s="45">
        <f t="shared" si="14"/>
        <v>15</v>
      </c>
      <c r="N21" s="48"/>
      <c r="O21" s="48"/>
      <c r="P21" s="48"/>
      <c r="Q21" s="48"/>
      <c r="R21" s="48"/>
      <c r="S21" s="48"/>
      <c r="T21" s="48"/>
      <c r="U21" s="48"/>
      <c r="V21" s="48">
        <v>15</v>
      </c>
      <c r="W21" s="48">
        <v>15</v>
      </c>
      <c r="X21" s="48">
        <v>5</v>
      </c>
      <c r="Y21" s="48">
        <v>15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>
        <v>2</v>
      </c>
      <c r="AS21" s="48"/>
      <c r="AT21" s="48"/>
      <c r="AU21" s="48"/>
      <c r="AV21" s="48"/>
      <c r="AW21" s="49">
        <f t="shared" si="15"/>
        <v>1.4</v>
      </c>
      <c r="AX21" s="49"/>
      <c r="AY21" s="48"/>
      <c r="AZ21" s="48"/>
    </row>
    <row r="22" spans="1:52" s="35" customFormat="1" ht="34.5">
      <c r="A22" s="42" t="s">
        <v>59</v>
      </c>
      <c r="B22" s="43" t="s">
        <v>60</v>
      </c>
      <c r="C22" s="44" t="s">
        <v>176</v>
      </c>
      <c r="D22" s="45">
        <f t="shared" si="9"/>
        <v>75</v>
      </c>
      <c r="E22" s="45">
        <f t="shared" si="10"/>
        <v>50</v>
      </c>
      <c r="F22" s="46">
        <f t="shared" si="11"/>
        <v>15</v>
      </c>
      <c r="G22" s="46">
        <f t="shared" si="12"/>
        <v>30</v>
      </c>
      <c r="H22" s="47">
        <v>30</v>
      </c>
      <c r="I22" s="47"/>
      <c r="J22" s="47"/>
      <c r="K22" s="47"/>
      <c r="L22" s="46">
        <f t="shared" si="13"/>
        <v>5</v>
      </c>
      <c r="M22" s="45">
        <f t="shared" si="14"/>
        <v>25</v>
      </c>
      <c r="N22" s="48"/>
      <c r="O22" s="48"/>
      <c r="P22" s="48"/>
      <c r="Q22" s="48"/>
      <c r="R22" s="48">
        <v>15</v>
      </c>
      <c r="S22" s="48">
        <v>30</v>
      </c>
      <c r="T22" s="48">
        <v>5</v>
      </c>
      <c r="U22" s="48">
        <v>25</v>
      </c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>
        <v>3</v>
      </c>
      <c r="AR22" s="48"/>
      <c r="AS22" s="48"/>
      <c r="AT22" s="48"/>
      <c r="AU22" s="48"/>
      <c r="AV22" s="48"/>
      <c r="AW22" s="49">
        <f t="shared" si="15"/>
        <v>2</v>
      </c>
      <c r="AX22" s="49"/>
      <c r="AY22" s="48"/>
      <c r="AZ22" s="48"/>
    </row>
    <row r="23" spans="1:52" s="35" customFormat="1" ht="34.5">
      <c r="A23" s="42" t="s">
        <v>61</v>
      </c>
      <c r="B23" s="43" t="s">
        <v>62</v>
      </c>
      <c r="C23" s="44" t="s">
        <v>171</v>
      </c>
      <c r="D23" s="45">
        <f t="shared" si="9"/>
        <v>75</v>
      </c>
      <c r="E23" s="45">
        <f t="shared" si="10"/>
        <v>50</v>
      </c>
      <c r="F23" s="46">
        <f t="shared" si="11"/>
        <v>15</v>
      </c>
      <c r="G23" s="46">
        <f t="shared" si="12"/>
        <v>30</v>
      </c>
      <c r="H23" s="47"/>
      <c r="I23" s="47">
        <v>30</v>
      </c>
      <c r="J23" s="47"/>
      <c r="K23" s="47"/>
      <c r="L23" s="46">
        <f t="shared" si="13"/>
        <v>5</v>
      </c>
      <c r="M23" s="45">
        <f t="shared" si="14"/>
        <v>25</v>
      </c>
      <c r="N23" s="48">
        <v>15</v>
      </c>
      <c r="O23" s="48">
        <v>30</v>
      </c>
      <c r="P23" s="48">
        <v>5</v>
      </c>
      <c r="Q23" s="48">
        <v>25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>
        <v>3</v>
      </c>
      <c r="AQ23" s="48"/>
      <c r="AR23" s="48"/>
      <c r="AS23" s="48"/>
      <c r="AT23" s="48"/>
      <c r="AU23" s="48"/>
      <c r="AV23" s="48"/>
      <c r="AW23" s="49">
        <f t="shared" si="15"/>
        <v>2</v>
      </c>
      <c r="AX23" s="49"/>
      <c r="AY23" s="48"/>
      <c r="AZ23" s="48"/>
    </row>
    <row r="24" spans="1:52" s="35" customFormat="1" ht="34.5">
      <c r="A24" s="42" t="s">
        <v>63</v>
      </c>
      <c r="B24" s="43" t="s">
        <v>64</v>
      </c>
      <c r="C24" s="44" t="s">
        <v>172</v>
      </c>
      <c r="D24" s="45">
        <f t="shared" si="9"/>
        <v>75</v>
      </c>
      <c r="E24" s="45">
        <f t="shared" si="10"/>
        <v>55</v>
      </c>
      <c r="F24" s="46">
        <f t="shared" si="11"/>
        <v>15</v>
      </c>
      <c r="G24" s="46">
        <f t="shared" si="12"/>
        <v>30</v>
      </c>
      <c r="H24" s="47">
        <v>30</v>
      </c>
      <c r="I24" s="47"/>
      <c r="J24" s="47"/>
      <c r="K24" s="47"/>
      <c r="L24" s="46">
        <f t="shared" si="13"/>
        <v>10</v>
      </c>
      <c r="M24" s="45">
        <f t="shared" si="14"/>
        <v>20</v>
      </c>
      <c r="N24" s="48">
        <v>15</v>
      </c>
      <c r="O24" s="48">
        <v>30</v>
      </c>
      <c r="P24" s="48">
        <v>10</v>
      </c>
      <c r="Q24" s="48">
        <v>20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>
        <v>3</v>
      </c>
      <c r="AQ24" s="48"/>
      <c r="AR24" s="48"/>
      <c r="AS24" s="48"/>
      <c r="AT24" s="48"/>
      <c r="AU24" s="48"/>
      <c r="AV24" s="48"/>
      <c r="AW24" s="49">
        <f t="shared" si="15"/>
        <v>2.2</v>
      </c>
      <c r="AX24" s="49">
        <v>3</v>
      </c>
      <c r="AY24" s="48"/>
      <c r="AZ24" s="48"/>
    </row>
    <row r="25" spans="1:52" s="35" customFormat="1" ht="34.5">
      <c r="A25" s="42" t="s">
        <v>65</v>
      </c>
      <c r="B25" s="43" t="s">
        <v>66</v>
      </c>
      <c r="C25" s="44" t="s">
        <v>177</v>
      </c>
      <c r="D25" s="45">
        <f t="shared" si="9"/>
        <v>75</v>
      </c>
      <c r="E25" s="45">
        <f t="shared" si="10"/>
        <v>65</v>
      </c>
      <c r="F25" s="46">
        <f t="shared" si="11"/>
        <v>15</v>
      </c>
      <c r="G25" s="46">
        <f t="shared" si="12"/>
        <v>45</v>
      </c>
      <c r="H25" s="47">
        <v>15</v>
      </c>
      <c r="I25" s="47">
        <v>30</v>
      </c>
      <c r="J25" s="47"/>
      <c r="K25" s="47"/>
      <c r="L25" s="46">
        <f t="shared" si="13"/>
        <v>5</v>
      </c>
      <c r="M25" s="45">
        <f t="shared" si="14"/>
        <v>10</v>
      </c>
      <c r="N25" s="48"/>
      <c r="O25" s="48"/>
      <c r="P25" s="48"/>
      <c r="Q25" s="48"/>
      <c r="R25" s="48"/>
      <c r="S25" s="48"/>
      <c r="T25" s="48"/>
      <c r="U25" s="48"/>
      <c r="V25" s="48">
        <v>15</v>
      </c>
      <c r="W25" s="48">
        <v>45</v>
      </c>
      <c r="X25" s="48">
        <v>5</v>
      </c>
      <c r="Y25" s="48">
        <v>10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>
        <v>3</v>
      </c>
      <c r="AS25" s="48"/>
      <c r="AT25" s="48"/>
      <c r="AU25" s="48"/>
      <c r="AV25" s="48"/>
      <c r="AW25" s="49">
        <f t="shared" si="15"/>
        <v>2.6</v>
      </c>
      <c r="AX25" s="49"/>
      <c r="AY25" s="48"/>
      <c r="AZ25" s="48"/>
    </row>
    <row r="26" spans="1:52" s="35" customFormat="1" ht="34.5">
      <c r="A26" s="42" t="s">
        <v>67</v>
      </c>
      <c r="B26" s="43" t="s">
        <v>68</v>
      </c>
      <c r="C26" s="44" t="s">
        <v>178</v>
      </c>
      <c r="D26" s="45">
        <f t="shared" si="9"/>
        <v>150</v>
      </c>
      <c r="E26" s="45">
        <f t="shared" si="10"/>
        <v>90</v>
      </c>
      <c r="F26" s="46">
        <f t="shared" si="11"/>
        <v>30</v>
      </c>
      <c r="G26" s="46">
        <f t="shared" si="12"/>
        <v>45</v>
      </c>
      <c r="H26" s="47">
        <v>45</v>
      </c>
      <c r="I26" s="47"/>
      <c r="J26" s="47"/>
      <c r="K26" s="47"/>
      <c r="L26" s="46">
        <f t="shared" si="13"/>
        <v>15</v>
      </c>
      <c r="M26" s="45">
        <f t="shared" si="14"/>
        <v>60</v>
      </c>
      <c r="N26" s="48"/>
      <c r="O26" s="48"/>
      <c r="P26" s="48"/>
      <c r="Q26" s="48"/>
      <c r="R26" s="48"/>
      <c r="S26" s="48"/>
      <c r="T26" s="48"/>
      <c r="U26" s="48"/>
      <c r="V26" s="48">
        <v>15</v>
      </c>
      <c r="W26" s="48">
        <v>15</v>
      </c>
      <c r="X26" s="48">
        <v>5</v>
      </c>
      <c r="Y26" s="48">
        <v>15</v>
      </c>
      <c r="Z26" s="48">
        <v>15</v>
      </c>
      <c r="AA26" s="48">
        <v>30</v>
      </c>
      <c r="AB26" s="48">
        <v>10</v>
      </c>
      <c r="AC26" s="48">
        <v>45</v>
      </c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>
        <v>2</v>
      </c>
      <c r="AS26" s="48">
        <v>4</v>
      </c>
      <c r="AT26" s="48"/>
      <c r="AU26" s="48"/>
      <c r="AV26" s="48"/>
      <c r="AW26" s="49">
        <f t="shared" si="15"/>
        <v>3.6</v>
      </c>
      <c r="AX26" s="49">
        <v>6</v>
      </c>
      <c r="AY26" s="48"/>
      <c r="AZ26" s="48"/>
    </row>
    <row r="27" spans="1:52" s="50" customFormat="1" ht="44.25">
      <c r="A27" s="34" t="s">
        <v>69</v>
      </c>
      <c r="B27" s="38" t="s">
        <v>70</v>
      </c>
      <c r="C27" s="34"/>
      <c r="D27" s="39">
        <f aca="true" t="shared" si="16" ref="D27:AI27">SUM(D28:D48)</f>
        <v>2150</v>
      </c>
      <c r="E27" s="39">
        <f t="shared" si="16"/>
        <v>1375</v>
      </c>
      <c r="F27" s="39">
        <f t="shared" si="16"/>
        <v>345</v>
      </c>
      <c r="G27" s="39">
        <f t="shared" si="16"/>
        <v>810</v>
      </c>
      <c r="H27" s="39">
        <f t="shared" si="16"/>
        <v>285</v>
      </c>
      <c r="I27" s="39">
        <f t="shared" si="16"/>
        <v>465</v>
      </c>
      <c r="J27" s="39">
        <f t="shared" si="16"/>
        <v>60</v>
      </c>
      <c r="K27" s="39">
        <f t="shared" si="16"/>
        <v>0</v>
      </c>
      <c r="L27" s="39">
        <f t="shared" si="16"/>
        <v>220</v>
      </c>
      <c r="M27" s="39">
        <f t="shared" si="16"/>
        <v>775</v>
      </c>
      <c r="N27" s="39">
        <f t="shared" si="16"/>
        <v>75</v>
      </c>
      <c r="O27" s="39">
        <f t="shared" si="16"/>
        <v>150</v>
      </c>
      <c r="P27" s="39">
        <f t="shared" si="16"/>
        <v>40</v>
      </c>
      <c r="Q27" s="39">
        <f t="shared" si="16"/>
        <v>110</v>
      </c>
      <c r="R27" s="39">
        <f t="shared" si="16"/>
        <v>60</v>
      </c>
      <c r="S27" s="39">
        <f t="shared" si="16"/>
        <v>105</v>
      </c>
      <c r="T27" s="39">
        <f t="shared" si="16"/>
        <v>20</v>
      </c>
      <c r="U27" s="39">
        <f t="shared" si="16"/>
        <v>65</v>
      </c>
      <c r="V27" s="39">
        <f t="shared" si="16"/>
        <v>75</v>
      </c>
      <c r="W27" s="39">
        <f t="shared" si="16"/>
        <v>165</v>
      </c>
      <c r="X27" s="39">
        <f t="shared" si="16"/>
        <v>45</v>
      </c>
      <c r="Y27" s="39">
        <f t="shared" si="16"/>
        <v>115</v>
      </c>
      <c r="Z27" s="39">
        <f t="shared" si="16"/>
        <v>75</v>
      </c>
      <c r="AA27" s="39">
        <f t="shared" si="16"/>
        <v>135</v>
      </c>
      <c r="AB27" s="39">
        <f t="shared" si="16"/>
        <v>30</v>
      </c>
      <c r="AC27" s="39">
        <f t="shared" si="16"/>
        <v>110</v>
      </c>
      <c r="AD27" s="39">
        <f t="shared" si="16"/>
        <v>45</v>
      </c>
      <c r="AE27" s="39">
        <f t="shared" si="16"/>
        <v>165</v>
      </c>
      <c r="AF27" s="39">
        <f t="shared" si="16"/>
        <v>55</v>
      </c>
      <c r="AG27" s="39">
        <f t="shared" si="16"/>
        <v>235</v>
      </c>
      <c r="AH27" s="39">
        <f t="shared" si="16"/>
        <v>15</v>
      </c>
      <c r="AI27" s="39">
        <f t="shared" si="16"/>
        <v>90</v>
      </c>
      <c r="AJ27" s="39">
        <f aca="true" t="shared" si="17" ref="AJ27:AZ27">SUM(AJ28:AJ48)</f>
        <v>30</v>
      </c>
      <c r="AK27" s="39">
        <f t="shared" si="17"/>
        <v>140</v>
      </c>
      <c r="AL27" s="39">
        <f t="shared" si="17"/>
        <v>0</v>
      </c>
      <c r="AM27" s="39">
        <f t="shared" si="17"/>
        <v>0</v>
      </c>
      <c r="AN27" s="39">
        <f t="shared" si="17"/>
        <v>0</v>
      </c>
      <c r="AO27" s="39">
        <f t="shared" si="17"/>
        <v>0</v>
      </c>
      <c r="AP27" s="39">
        <f t="shared" si="17"/>
        <v>15</v>
      </c>
      <c r="AQ27" s="39">
        <f t="shared" si="17"/>
        <v>10</v>
      </c>
      <c r="AR27" s="39">
        <f t="shared" si="17"/>
        <v>16</v>
      </c>
      <c r="AS27" s="39">
        <f t="shared" si="17"/>
        <v>14</v>
      </c>
      <c r="AT27" s="39">
        <f t="shared" si="17"/>
        <v>20</v>
      </c>
      <c r="AU27" s="39">
        <f t="shared" si="17"/>
        <v>11</v>
      </c>
      <c r="AV27" s="39">
        <f t="shared" si="17"/>
        <v>0</v>
      </c>
      <c r="AW27" s="40">
        <f t="shared" si="17"/>
        <v>55.00000000000001</v>
      </c>
      <c r="AX27" s="40">
        <f t="shared" si="17"/>
        <v>82</v>
      </c>
      <c r="AY27" s="39">
        <f t="shared" si="17"/>
        <v>7</v>
      </c>
      <c r="AZ27" s="39">
        <f t="shared" si="17"/>
        <v>16</v>
      </c>
    </row>
    <row r="28" spans="1:52" s="35" customFormat="1" ht="34.5">
      <c r="A28" s="42" t="s">
        <v>39</v>
      </c>
      <c r="B28" s="43" t="s">
        <v>71</v>
      </c>
      <c r="C28" s="44" t="s">
        <v>179</v>
      </c>
      <c r="D28" s="45">
        <f aca="true" t="shared" si="18" ref="D28:D48">SUM(E28,M28)</f>
        <v>100</v>
      </c>
      <c r="E28" s="45">
        <f aca="true" t="shared" si="19" ref="E28:E48">SUM(F28:G28,L28)</f>
        <v>70</v>
      </c>
      <c r="F28" s="46">
        <f aca="true" t="shared" si="20" ref="F28:F48">SUM(N28,R28,V28,Z28,AD28,AH28,AL28)</f>
        <v>0</v>
      </c>
      <c r="G28" s="46">
        <f aca="true" t="shared" si="21" ref="G28:G48">SUM(O28,S28,W28,AA28,AE28,AI28,AM28)</f>
        <v>60</v>
      </c>
      <c r="H28" s="47"/>
      <c r="I28" s="47">
        <v>60</v>
      </c>
      <c r="J28" s="47"/>
      <c r="K28" s="47"/>
      <c r="L28" s="46">
        <f aca="true" t="shared" si="22" ref="L28:L48">SUM(P28,T28,X28,AB28,AF28,AJ28,AN28)</f>
        <v>10</v>
      </c>
      <c r="M28" s="45">
        <f aca="true" t="shared" si="23" ref="M28:M48">SUM(Q28,U28,Y28,AC28,AG28,AK28,AO28)</f>
        <v>30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>
        <v>30</v>
      </c>
      <c r="AF28" s="48">
        <v>5</v>
      </c>
      <c r="AG28" s="48">
        <v>15</v>
      </c>
      <c r="AH28" s="48"/>
      <c r="AI28" s="48">
        <v>30</v>
      </c>
      <c r="AJ28" s="48">
        <v>5</v>
      </c>
      <c r="AK28" s="48">
        <v>15</v>
      </c>
      <c r="AL28" s="48"/>
      <c r="AM28" s="48"/>
      <c r="AN28" s="48"/>
      <c r="AO28" s="48"/>
      <c r="AP28" s="48"/>
      <c r="AQ28" s="48"/>
      <c r="AR28" s="48"/>
      <c r="AS28" s="48"/>
      <c r="AT28" s="48">
        <v>2</v>
      </c>
      <c r="AU28" s="48">
        <v>2</v>
      </c>
      <c r="AV28" s="48"/>
      <c r="AW28" s="49">
        <f aca="true" t="shared" si="24" ref="AW28:AW48">E28/25</f>
        <v>2.8</v>
      </c>
      <c r="AX28" s="49">
        <f aca="true" t="shared" si="25" ref="AX28:AX45">SUM(AP28:AU28)</f>
        <v>4</v>
      </c>
      <c r="AY28" s="48"/>
      <c r="AZ28" s="48"/>
    </row>
    <row r="29" spans="1:52" s="35" customFormat="1" ht="34.5">
      <c r="A29" s="42" t="s">
        <v>41</v>
      </c>
      <c r="B29" s="43" t="s">
        <v>72</v>
      </c>
      <c r="C29" s="44" t="s">
        <v>171</v>
      </c>
      <c r="D29" s="45">
        <f t="shared" si="18"/>
        <v>100</v>
      </c>
      <c r="E29" s="45">
        <f t="shared" si="19"/>
        <v>70</v>
      </c>
      <c r="F29" s="46">
        <f t="shared" si="20"/>
        <v>15</v>
      </c>
      <c r="G29" s="46">
        <f t="shared" si="21"/>
        <v>45</v>
      </c>
      <c r="H29" s="47"/>
      <c r="I29" s="47">
        <v>45</v>
      </c>
      <c r="J29" s="47"/>
      <c r="K29" s="47"/>
      <c r="L29" s="46">
        <f t="shared" si="22"/>
        <v>10</v>
      </c>
      <c r="M29" s="45">
        <f t="shared" si="23"/>
        <v>30</v>
      </c>
      <c r="N29" s="48">
        <v>15</v>
      </c>
      <c r="O29" s="48">
        <v>45</v>
      </c>
      <c r="P29" s="48">
        <v>10</v>
      </c>
      <c r="Q29" s="48">
        <v>30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>
        <v>4</v>
      </c>
      <c r="AQ29" s="48"/>
      <c r="AR29" s="48"/>
      <c r="AS29" s="48"/>
      <c r="AT29" s="48"/>
      <c r="AU29" s="48"/>
      <c r="AV29" s="48"/>
      <c r="AW29" s="49">
        <f t="shared" si="24"/>
        <v>2.8</v>
      </c>
      <c r="AX29" s="49">
        <f t="shared" si="25"/>
        <v>4</v>
      </c>
      <c r="AY29" s="48"/>
      <c r="AZ29" s="48"/>
    </row>
    <row r="30" spans="1:52" s="35" customFormat="1" ht="34.5">
      <c r="A30" s="42" t="s">
        <v>43</v>
      </c>
      <c r="B30" s="43" t="s">
        <v>73</v>
      </c>
      <c r="C30" s="44" t="s">
        <v>180</v>
      </c>
      <c r="D30" s="45">
        <f t="shared" si="18"/>
        <v>200</v>
      </c>
      <c r="E30" s="45">
        <f t="shared" si="19"/>
        <v>140</v>
      </c>
      <c r="F30" s="46">
        <f t="shared" si="20"/>
        <v>30</v>
      </c>
      <c r="G30" s="46">
        <f t="shared" si="21"/>
        <v>90</v>
      </c>
      <c r="H30" s="47"/>
      <c r="I30" s="47">
        <v>90</v>
      </c>
      <c r="J30" s="47"/>
      <c r="K30" s="47"/>
      <c r="L30" s="46">
        <f t="shared" si="22"/>
        <v>20</v>
      </c>
      <c r="M30" s="45">
        <f t="shared" si="23"/>
        <v>60</v>
      </c>
      <c r="N30" s="48"/>
      <c r="O30" s="48"/>
      <c r="P30" s="48"/>
      <c r="Q30" s="48"/>
      <c r="R30" s="48">
        <v>15</v>
      </c>
      <c r="S30" s="48">
        <v>45</v>
      </c>
      <c r="T30" s="48">
        <v>5</v>
      </c>
      <c r="U30" s="48">
        <v>10</v>
      </c>
      <c r="V30" s="48">
        <v>15</v>
      </c>
      <c r="W30" s="48">
        <v>45</v>
      </c>
      <c r="X30" s="48">
        <v>15</v>
      </c>
      <c r="Y30" s="48">
        <v>50</v>
      </c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>
        <v>3</v>
      </c>
      <c r="AR30" s="48">
        <v>5</v>
      </c>
      <c r="AS30" s="48"/>
      <c r="AT30" s="48"/>
      <c r="AU30" s="48"/>
      <c r="AV30" s="48"/>
      <c r="AW30" s="49">
        <f t="shared" si="24"/>
        <v>5.6</v>
      </c>
      <c r="AX30" s="49">
        <f t="shared" si="25"/>
        <v>8</v>
      </c>
      <c r="AY30" s="48"/>
      <c r="AZ30" s="48"/>
    </row>
    <row r="31" spans="1:52" s="35" customFormat="1" ht="34.5">
      <c r="A31" s="42" t="s">
        <v>45</v>
      </c>
      <c r="B31" s="43" t="s">
        <v>74</v>
      </c>
      <c r="C31" s="44" t="s">
        <v>181</v>
      </c>
      <c r="D31" s="45">
        <f t="shared" si="18"/>
        <v>200</v>
      </c>
      <c r="E31" s="45">
        <f t="shared" si="19"/>
        <v>140</v>
      </c>
      <c r="F31" s="46">
        <f t="shared" si="20"/>
        <v>30</v>
      </c>
      <c r="G31" s="46">
        <f t="shared" si="21"/>
        <v>90</v>
      </c>
      <c r="H31" s="47"/>
      <c r="I31" s="47">
        <v>90</v>
      </c>
      <c r="J31" s="47"/>
      <c r="K31" s="47"/>
      <c r="L31" s="46">
        <f t="shared" si="22"/>
        <v>20</v>
      </c>
      <c r="M31" s="45">
        <f t="shared" si="23"/>
        <v>60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>
        <v>15</v>
      </c>
      <c r="AA31" s="48">
        <v>45</v>
      </c>
      <c r="AB31" s="48">
        <v>5</v>
      </c>
      <c r="AC31" s="48">
        <v>10</v>
      </c>
      <c r="AD31" s="48">
        <v>15</v>
      </c>
      <c r="AE31" s="48">
        <v>45</v>
      </c>
      <c r="AF31" s="48">
        <v>15</v>
      </c>
      <c r="AG31" s="48">
        <v>50</v>
      </c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>
        <v>3</v>
      </c>
      <c r="AT31" s="48">
        <v>5</v>
      </c>
      <c r="AU31" s="48"/>
      <c r="AV31" s="48"/>
      <c r="AW31" s="49">
        <f t="shared" si="24"/>
        <v>5.6</v>
      </c>
      <c r="AX31" s="49">
        <f t="shared" si="25"/>
        <v>8</v>
      </c>
      <c r="AY31" s="48"/>
      <c r="AZ31" s="48"/>
    </row>
    <row r="32" spans="1:52" s="35" customFormat="1" ht="34.5">
      <c r="A32" s="42" t="s">
        <v>47</v>
      </c>
      <c r="B32" s="43" t="s">
        <v>75</v>
      </c>
      <c r="C32" s="44" t="s">
        <v>177</v>
      </c>
      <c r="D32" s="45">
        <f t="shared" si="18"/>
        <v>75</v>
      </c>
      <c r="E32" s="45">
        <f t="shared" si="19"/>
        <v>65</v>
      </c>
      <c r="F32" s="46">
        <f t="shared" si="20"/>
        <v>15</v>
      </c>
      <c r="G32" s="46">
        <f t="shared" si="21"/>
        <v>45</v>
      </c>
      <c r="H32" s="47"/>
      <c r="I32" s="47">
        <v>45</v>
      </c>
      <c r="J32" s="47"/>
      <c r="K32" s="47"/>
      <c r="L32" s="46">
        <f t="shared" si="22"/>
        <v>5</v>
      </c>
      <c r="M32" s="45">
        <f t="shared" si="23"/>
        <v>10</v>
      </c>
      <c r="N32" s="48"/>
      <c r="O32" s="48"/>
      <c r="P32" s="48"/>
      <c r="Q32" s="48"/>
      <c r="R32" s="48"/>
      <c r="S32" s="48"/>
      <c r="T32" s="48"/>
      <c r="U32" s="48"/>
      <c r="V32" s="48">
        <v>15</v>
      </c>
      <c r="W32" s="48">
        <v>45</v>
      </c>
      <c r="X32" s="48">
        <v>5</v>
      </c>
      <c r="Y32" s="48">
        <v>10</v>
      </c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>
        <v>3</v>
      </c>
      <c r="AS32" s="48"/>
      <c r="AT32" s="48"/>
      <c r="AU32" s="48"/>
      <c r="AV32" s="48"/>
      <c r="AW32" s="49">
        <f t="shared" si="24"/>
        <v>2.6</v>
      </c>
      <c r="AX32" s="49">
        <f t="shared" si="25"/>
        <v>3</v>
      </c>
      <c r="AY32" s="48"/>
      <c r="AZ32" s="48"/>
    </row>
    <row r="33" spans="1:52" s="35" customFormat="1" ht="34.5">
      <c r="A33" s="42" t="s">
        <v>49</v>
      </c>
      <c r="B33" s="43" t="s">
        <v>76</v>
      </c>
      <c r="C33" s="44" t="s">
        <v>176</v>
      </c>
      <c r="D33" s="45">
        <f t="shared" si="18"/>
        <v>200</v>
      </c>
      <c r="E33" s="45">
        <f t="shared" si="19"/>
        <v>140</v>
      </c>
      <c r="F33" s="46">
        <f t="shared" si="20"/>
        <v>60</v>
      </c>
      <c r="G33" s="46">
        <f t="shared" si="21"/>
        <v>60</v>
      </c>
      <c r="H33" s="47">
        <v>60</v>
      </c>
      <c r="I33" s="47"/>
      <c r="J33" s="47"/>
      <c r="K33" s="47"/>
      <c r="L33" s="46">
        <f t="shared" si="22"/>
        <v>20</v>
      </c>
      <c r="M33" s="45">
        <f t="shared" si="23"/>
        <v>60</v>
      </c>
      <c r="N33" s="48">
        <v>30</v>
      </c>
      <c r="O33" s="48">
        <v>30</v>
      </c>
      <c r="P33" s="48">
        <v>10</v>
      </c>
      <c r="Q33" s="48">
        <v>30</v>
      </c>
      <c r="R33" s="48">
        <v>30</v>
      </c>
      <c r="S33" s="48">
        <v>30</v>
      </c>
      <c r="T33" s="48">
        <v>10</v>
      </c>
      <c r="U33" s="48">
        <v>30</v>
      </c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>
        <v>4</v>
      </c>
      <c r="AQ33" s="48">
        <v>4</v>
      </c>
      <c r="AR33" s="48"/>
      <c r="AS33" s="48"/>
      <c r="AT33" s="48"/>
      <c r="AU33" s="48"/>
      <c r="AV33" s="48"/>
      <c r="AW33" s="49">
        <f t="shared" si="24"/>
        <v>5.6</v>
      </c>
      <c r="AX33" s="49">
        <f t="shared" si="25"/>
        <v>8</v>
      </c>
      <c r="AY33" s="48"/>
      <c r="AZ33" s="48"/>
    </row>
    <row r="34" spans="1:52" s="35" customFormat="1" ht="34.5">
      <c r="A34" s="42" t="s">
        <v>59</v>
      </c>
      <c r="B34" s="43" t="s">
        <v>77</v>
      </c>
      <c r="C34" s="44" t="s">
        <v>175</v>
      </c>
      <c r="D34" s="45">
        <f t="shared" si="18"/>
        <v>75</v>
      </c>
      <c r="E34" s="45">
        <f t="shared" si="19"/>
        <v>55</v>
      </c>
      <c r="F34" s="46">
        <f t="shared" si="20"/>
        <v>15</v>
      </c>
      <c r="G34" s="46">
        <f t="shared" si="21"/>
        <v>30</v>
      </c>
      <c r="H34" s="47">
        <v>30</v>
      </c>
      <c r="I34" s="47"/>
      <c r="J34" s="47"/>
      <c r="K34" s="47"/>
      <c r="L34" s="46">
        <f t="shared" si="22"/>
        <v>10</v>
      </c>
      <c r="M34" s="45">
        <f t="shared" si="23"/>
        <v>20</v>
      </c>
      <c r="N34" s="48"/>
      <c r="O34" s="48"/>
      <c r="P34" s="48"/>
      <c r="Q34" s="48"/>
      <c r="R34" s="48"/>
      <c r="S34" s="48"/>
      <c r="T34" s="48"/>
      <c r="U34" s="48"/>
      <c r="V34" s="48">
        <v>15</v>
      </c>
      <c r="W34" s="48">
        <v>30</v>
      </c>
      <c r="X34" s="48">
        <v>10</v>
      </c>
      <c r="Y34" s="48">
        <v>20</v>
      </c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>
        <v>3</v>
      </c>
      <c r="AS34" s="48"/>
      <c r="AT34" s="48"/>
      <c r="AU34" s="48"/>
      <c r="AV34" s="48"/>
      <c r="AW34" s="49">
        <f t="shared" si="24"/>
        <v>2.2</v>
      </c>
      <c r="AX34" s="49">
        <f t="shared" si="25"/>
        <v>3</v>
      </c>
      <c r="AY34" s="48"/>
      <c r="AZ34" s="48"/>
    </row>
    <row r="35" spans="1:52" s="35" customFormat="1" ht="34.5">
      <c r="A35" s="42" t="s">
        <v>61</v>
      </c>
      <c r="B35" s="43" t="s">
        <v>78</v>
      </c>
      <c r="C35" s="44" t="s">
        <v>171</v>
      </c>
      <c r="D35" s="45">
        <f t="shared" si="18"/>
        <v>100</v>
      </c>
      <c r="E35" s="45">
        <f t="shared" si="19"/>
        <v>70</v>
      </c>
      <c r="F35" s="46">
        <f t="shared" si="20"/>
        <v>15</v>
      </c>
      <c r="G35" s="46">
        <f t="shared" si="21"/>
        <v>45</v>
      </c>
      <c r="H35" s="47"/>
      <c r="I35" s="47">
        <v>45</v>
      </c>
      <c r="J35" s="47"/>
      <c r="K35" s="47"/>
      <c r="L35" s="46">
        <f t="shared" si="22"/>
        <v>10</v>
      </c>
      <c r="M35" s="45">
        <f t="shared" si="23"/>
        <v>30</v>
      </c>
      <c r="N35" s="48">
        <v>15</v>
      </c>
      <c r="O35" s="48">
        <v>45</v>
      </c>
      <c r="P35" s="48">
        <v>10</v>
      </c>
      <c r="Q35" s="48">
        <v>30</v>
      </c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>
        <v>4</v>
      </c>
      <c r="AQ35" s="48"/>
      <c r="AR35" s="48"/>
      <c r="AS35" s="48"/>
      <c r="AT35" s="48"/>
      <c r="AU35" s="48"/>
      <c r="AV35" s="48"/>
      <c r="AW35" s="49">
        <f t="shared" si="24"/>
        <v>2.8</v>
      </c>
      <c r="AX35" s="49">
        <f t="shared" si="25"/>
        <v>4</v>
      </c>
      <c r="AY35" s="48"/>
      <c r="AZ35" s="48"/>
    </row>
    <row r="36" spans="1:52" s="35" customFormat="1" ht="34.5">
      <c r="A36" s="42" t="s">
        <v>63</v>
      </c>
      <c r="B36" s="43" t="s">
        <v>79</v>
      </c>
      <c r="C36" s="44" t="s">
        <v>182</v>
      </c>
      <c r="D36" s="45">
        <f t="shared" si="18"/>
        <v>100</v>
      </c>
      <c r="E36" s="45">
        <f t="shared" si="19"/>
        <v>55</v>
      </c>
      <c r="F36" s="46">
        <f t="shared" si="20"/>
        <v>15</v>
      </c>
      <c r="G36" s="46">
        <f t="shared" si="21"/>
        <v>30</v>
      </c>
      <c r="H36" s="47">
        <v>15</v>
      </c>
      <c r="I36" s="47"/>
      <c r="J36" s="47">
        <v>15</v>
      </c>
      <c r="K36" s="47"/>
      <c r="L36" s="46">
        <f t="shared" si="22"/>
        <v>10</v>
      </c>
      <c r="M36" s="45">
        <f t="shared" si="23"/>
        <v>45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>
        <v>15</v>
      </c>
      <c r="AA36" s="48">
        <v>30</v>
      </c>
      <c r="AB36" s="48">
        <v>10</v>
      </c>
      <c r="AC36" s="48">
        <v>45</v>
      </c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>
        <v>4</v>
      </c>
      <c r="AT36" s="48"/>
      <c r="AU36" s="48"/>
      <c r="AV36" s="48"/>
      <c r="AW36" s="49">
        <f t="shared" si="24"/>
        <v>2.2</v>
      </c>
      <c r="AX36" s="49">
        <f t="shared" si="25"/>
        <v>4</v>
      </c>
      <c r="AY36" s="48"/>
      <c r="AZ36" s="48"/>
    </row>
    <row r="37" spans="1:52" s="35" customFormat="1" ht="34.5">
      <c r="A37" s="42" t="s">
        <v>65</v>
      </c>
      <c r="B37" s="43" t="s">
        <v>80</v>
      </c>
      <c r="C37" s="44" t="s">
        <v>176</v>
      </c>
      <c r="D37" s="45">
        <f t="shared" si="18"/>
        <v>75</v>
      </c>
      <c r="E37" s="45">
        <f t="shared" si="19"/>
        <v>50</v>
      </c>
      <c r="F37" s="46">
        <f t="shared" si="20"/>
        <v>15</v>
      </c>
      <c r="G37" s="46">
        <f t="shared" si="21"/>
        <v>30</v>
      </c>
      <c r="H37" s="47"/>
      <c r="I37" s="47">
        <v>30</v>
      </c>
      <c r="J37" s="47"/>
      <c r="K37" s="47"/>
      <c r="L37" s="46">
        <f t="shared" si="22"/>
        <v>5</v>
      </c>
      <c r="M37" s="45">
        <f t="shared" si="23"/>
        <v>25</v>
      </c>
      <c r="N37" s="48"/>
      <c r="O37" s="48"/>
      <c r="P37" s="48"/>
      <c r="Q37" s="48"/>
      <c r="R37" s="48">
        <v>15</v>
      </c>
      <c r="S37" s="48">
        <v>30</v>
      </c>
      <c r="T37" s="48">
        <v>5</v>
      </c>
      <c r="U37" s="48">
        <v>25</v>
      </c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>
        <v>3</v>
      </c>
      <c r="AR37" s="48"/>
      <c r="AS37" s="48"/>
      <c r="AT37" s="48"/>
      <c r="AU37" s="48"/>
      <c r="AV37" s="48"/>
      <c r="AW37" s="49">
        <f t="shared" si="24"/>
        <v>2</v>
      </c>
      <c r="AX37" s="49">
        <f t="shared" si="25"/>
        <v>3</v>
      </c>
      <c r="AY37" s="48"/>
      <c r="AZ37" s="48"/>
    </row>
    <row r="38" spans="1:52" s="35" customFormat="1" ht="34.5">
      <c r="A38" s="42" t="s">
        <v>67</v>
      </c>
      <c r="B38" s="43" t="s">
        <v>81</v>
      </c>
      <c r="C38" s="44" t="s">
        <v>172</v>
      </c>
      <c r="D38" s="45">
        <f t="shared" si="18"/>
        <v>75</v>
      </c>
      <c r="E38" s="45">
        <f t="shared" si="19"/>
        <v>55</v>
      </c>
      <c r="F38" s="46">
        <f t="shared" si="20"/>
        <v>15</v>
      </c>
      <c r="G38" s="46">
        <f t="shared" si="21"/>
        <v>30</v>
      </c>
      <c r="H38" s="47">
        <v>15</v>
      </c>
      <c r="I38" s="47"/>
      <c r="J38" s="47">
        <v>15</v>
      </c>
      <c r="K38" s="47"/>
      <c r="L38" s="46">
        <f t="shared" si="22"/>
        <v>10</v>
      </c>
      <c r="M38" s="45">
        <f t="shared" si="23"/>
        <v>20</v>
      </c>
      <c r="N38" s="48">
        <v>15</v>
      </c>
      <c r="O38" s="48">
        <v>30</v>
      </c>
      <c r="P38" s="48">
        <v>10</v>
      </c>
      <c r="Q38" s="48">
        <v>20</v>
      </c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>
        <v>3</v>
      </c>
      <c r="AQ38" s="48"/>
      <c r="AR38" s="48"/>
      <c r="AS38" s="48"/>
      <c r="AT38" s="48"/>
      <c r="AU38" s="48"/>
      <c r="AV38" s="48"/>
      <c r="AW38" s="49">
        <f t="shared" si="24"/>
        <v>2.2</v>
      </c>
      <c r="AX38" s="49">
        <f t="shared" si="25"/>
        <v>3</v>
      </c>
      <c r="AY38" s="48">
        <v>3</v>
      </c>
      <c r="AZ38" s="48"/>
    </row>
    <row r="39" spans="1:52" s="35" customFormat="1" ht="34.5">
      <c r="A39" s="42" t="s">
        <v>82</v>
      </c>
      <c r="B39" s="43" t="s">
        <v>83</v>
      </c>
      <c r="C39" s="44" t="s">
        <v>170</v>
      </c>
      <c r="D39" s="45">
        <f t="shared" si="18"/>
        <v>125</v>
      </c>
      <c r="E39" s="45">
        <f t="shared" si="19"/>
        <v>45</v>
      </c>
      <c r="F39" s="46">
        <f t="shared" si="20"/>
        <v>0</v>
      </c>
      <c r="G39" s="46">
        <f t="shared" si="21"/>
        <v>30</v>
      </c>
      <c r="H39" s="47"/>
      <c r="I39" s="47"/>
      <c r="J39" s="47">
        <v>30</v>
      </c>
      <c r="K39" s="47"/>
      <c r="L39" s="46">
        <f t="shared" si="22"/>
        <v>15</v>
      </c>
      <c r="M39" s="45">
        <f t="shared" si="23"/>
        <v>80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>
        <v>30</v>
      </c>
      <c r="AF39" s="48">
        <v>15</v>
      </c>
      <c r="AG39" s="48">
        <v>80</v>
      </c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>
        <v>5</v>
      </c>
      <c r="AU39" s="48"/>
      <c r="AV39" s="48"/>
      <c r="AW39" s="49">
        <f t="shared" si="24"/>
        <v>1.8</v>
      </c>
      <c r="AX39" s="49">
        <f t="shared" si="25"/>
        <v>5</v>
      </c>
      <c r="AY39" s="48"/>
      <c r="AZ39" s="48">
        <v>5</v>
      </c>
    </row>
    <row r="40" spans="1:52" s="35" customFormat="1" ht="34.5">
      <c r="A40" s="42" t="s">
        <v>84</v>
      </c>
      <c r="B40" s="43" t="s">
        <v>85</v>
      </c>
      <c r="C40" s="44" t="s">
        <v>179</v>
      </c>
      <c r="D40" s="45">
        <f t="shared" si="18"/>
        <v>125</v>
      </c>
      <c r="E40" s="45">
        <f t="shared" si="19"/>
        <v>45</v>
      </c>
      <c r="F40" s="46">
        <f t="shared" si="20"/>
        <v>0</v>
      </c>
      <c r="G40" s="46">
        <f t="shared" si="21"/>
        <v>30</v>
      </c>
      <c r="H40" s="47"/>
      <c r="I40" s="47">
        <v>30</v>
      </c>
      <c r="J40" s="47"/>
      <c r="K40" s="47"/>
      <c r="L40" s="46">
        <f t="shared" si="22"/>
        <v>15</v>
      </c>
      <c r="M40" s="45">
        <f t="shared" si="23"/>
        <v>80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>
        <v>30</v>
      </c>
      <c r="AJ40" s="48">
        <v>15</v>
      </c>
      <c r="AK40" s="48">
        <v>80</v>
      </c>
      <c r="AL40" s="48"/>
      <c r="AM40" s="48"/>
      <c r="AN40" s="48"/>
      <c r="AO40" s="48"/>
      <c r="AP40" s="48"/>
      <c r="AQ40" s="48"/>
      <c r="AR40" s="48"/>
      <c r="AS40" s="48"/>
      <c r="AT40" s="48"/>
      <c r="AU40" s="48">
        <v>5</v>
      </c>
      <c r="AV40" s="48"/>
      <c r="AW40" s="49">
        <f t="shared" si="24"/>
        <v>1.8</v>
      </c>
      <c r="AX40" s="49">
        <f t="shared" si="25"/>
        <v>5</v>
      </c>
      <c r="AY40" s="48"/>
      <c r="AZ40" s="48"/>
    </row>
    <row r="41" spans="1:52" s="35" customFormat="1" ht="66" customHeight="1">
      <c r="A41" s="42" t="s">
        <v>86</v>
      </c>
      <c r="B41" s="43" t="s">
        <v>183</v>
      </c>
      <c r="C41" s="44" t="s">
        <v>170</v>
      </c>
      <c r="D41" s="45">
        <f t="shared" si="18"/>
        <v>100</v>
      </c>
      <c r="E41" s="45">
        <f t="shared" si="19"/>
        <v>55</v>
      </c>
      <c r="F41" s="46">
        <f t="shared" si="20"/>
        <v>15</v>
      </c>
      <c r="G41" s="46">
        <f t="shared" si="21"/>
        <v>30</v>
      </c>
      <c r="H41" s="47"/>
      <c r="I41" s="47">
        <v>30</v>
      </c>
      <c r="J41" s="47"/>
      <c r="K41" s="47"/>
      <c r="L41" s="46">
        <f t="shared" si="22"/>
        <v>10</v>
      </c>
      <c r="M41" s="45">
        <f t="shared" si="23"/>
        <v>45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>
        <v>15</v>
      </c>
      <c r="AE41" s="48">
        <v>30</v>
      </c>
      <c r="AF41" s="48">
        <v>10</v>
      </c>
      <c r="AG41" s="48">
        <v>45</v>
      </c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>
        <v>4</v>
      </c>
      <c r="AU41" s="48"/>
      <c r="AV41" s="48"/>
      <c r="AW41" s="49">
        <f t="shared" si="24"/>
        <v>2.2</v>
      </c>
      <c r="AX41" s="49">
        <f t="shared" si="25"/>
        <v>4</v>
      </c>
      <c r="AY41" s="48"/>
      <c r="AZ41" s="48">
        <v>4</v>
      </c>
    </row>
    <row r="42" spans="1:52" s="35" customFormat="1" ht="39.75" customHeight="1">
      <c r="A42" s="42" t="s">
        <v>88</v>
      </c>
      <c r="B42" s="43" t="s">
        <v>89</v>
      </c>
      <c r="C42" s="44" t="s">
        <v>179</v>
      </c>
      <c r="D42" s="45">
        <f t="shared" si="18"/>
        <v>100</v>
      </c>
      <c r="E42" s="45">
        <f t="shared" si="19"/>
        <v>55</v>
      </c>
      <c r="F42" s="46">
        <f t="shared" si="20"/>
        <v>15</v>
      </c>
      <c r="G42" s="46">
        <f t="shared" si="21"/>
        <v>30</v>
      </c>
      <c r="H42" s="47">
        <v>30</v>
      </c>
      <c r="I42" s="47"/>
      <c r="J42" s="47"/>
      <c r="K42" s="47"/>
      <c r="L42" s="46">
        <f t="shared" si="22"/>
        <v>10</v>
      </c>
      <c r="M42" s="45">
        <f t="shared" si="23"/>
        <v>45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>
        <v>15</v>
      </c>
      <c r="AI42" s="48">
        <v>30</v>
      </c>
      <c r="AJ42" s="48">
        <v>10</v>
      </c>
      <c r="AK42" s="48">
        <v>45</v>
      </c>
      <c r="AL42" s="48"/>
      <c r="AM42" s="48"/>
      <c r="AN42" s="48"/>
      <c r="AO42" s="48"/>
      <c r="AP42" s="48"/>
      <c r="AQ42" s="48"/>
      <c r="AR42" s="48"/>
      <c r="AS42" s="48"/>
      <c r="AT42" s="48"/>
      <c r="AU42" s="48">
        <v>4</v>
      </c>
      <c r="AV42" s="48"/>
      <c r="AW42" s="49">
        <f t="shared" si="24"/>
        <v>2.2</v>
      </c>
      <c r="AX42" s="49">
        <f t="shared" si="25"/>
        <v>4</v>
      </c>
      <c r="AY42" s="48"/>
      <c r="AZ42" s="48"/>
    </row>
    <row r="43" spans="1:52" s="35" customFormat="1" ht="41.25" customHeight="1">
      <c r="A43" s="42" t="s">
        <v>90</v>
      </c>
      <c r="B43" s="43" t="s">
        <v>91</v>
      </c>
      <c r="C43" s="44" t="s">
        <v>175</v>
      </c>
      <c r="D43" s="45">
        <f t="shared" si="18"/>
        <v>75</v>
      </c>
      <c r="E43" s="45">
        <f t="shared" si="19"/>
        <v>55</v>
      </c>
      <c r="F43" s="46">
        <f t="shared" si="20"/>
        <v>15</v>
      </c>
      <c r="G43" s="46">
        <f t="shared" si="21"/>
        <v>30</v>
      </c>
      <c r="H43" s="47">
        <v>30</v>
      </c>
      <c r="I43" s="47"/>
      <c r="J43" s="47"/>
      <c r="K43" s="47"/>
      <c r="L43" s="46">
        <f t="shared" si="22"/>
        <v>10</v>
      </c>
      <c r="M43" s="45">
        <f t="shared" si="23"/>
        <v>20</v>
      </c>
      <c r="N43" s="48"/>
      <c r="O43" s="48"/>
      <c r="P43" s="48"/>
      <c r="Q43" s="48"/>
      <c r="R43" s="48"/>
      <c r="S43" s="48"/>
      <c r="T43" s="48"/>
      <c r="U43" s="48"/>
      <c r="V43" s="48">
        <v>15</v>
      </c>
      <c r="W43" s="48">
        <v>30</v>
      </c>
      <c r="X43" s="48">
        <v>10</v>
      </c>
      <c r="Y43" s="48">
        <v>20</v>
      </c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>
        <v>3</v>
      </c>
      <c r="AS43" s="48"/>
      <c r="AT43" s="48"/>
      <c r="AU43" s="48"/>
      <c r="AV43" s="48"/>
      <c r="AW43" s="49">
        <f t="shared" si="24"/>
        <v>2.2</v>
      </c>
      <c r="AX43" s="49">
        <f t="shared" si="25"/>
        <v>3</v>
      </c>
      <c r="AY43" s="48"/>
      <c r="AZ43" s="48"/>
    </row>
    <row r="44" spans="1:52" s="35" customFormat="1" ht="41.25" customHeight="1">
      <c r="A44" s="42" t="s">
        <v>92</v>
      </c>
      <c r="B44" s="43" t="s">
        <v>93</v>
      </c>
      <c r="C44" s="44" t="s">
        <v>184</v>
      </c>
      <c r="D44" s="45">
        <f t="shared" si="18"/>
        <v>100</v>
      </c>
      <c r="E44" s="45">
        <f t="shared" si="19"/>
        <v>55</v>
      </c>
      <c r="F44" s="46">
        <f t="shared" si="20"/>
        <v>15</v>
      </c>
      <c r="G44" s="46">
        <f t="shared" si="21"/>
        <v>30</v>
      </c>
      <c r="H44" s="47">
        <v>30</v>
      </c>
      <c r="I44" s="47"/>
      <c r="J44" s="47"/>
      <c r="K44" s="47"/>
      <c r="L44" s="46">
        <f t="shared" si="22"/>
        <v>10</v>
      </c>
      <c r="M44" s="45">
        <f t="shared" si="23"/>
        <v>45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>
        <v>15</v>
      </c>
      <c r="AE44" s="48">
        <v>30</v>
      </c>
      <c r="AF44" s="48">
        <v>10</v>
      </c>
      <c r="AG44" s="48">
        <v>45</v>
      </c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>
        <v>4</v>
      </c>
      <c r="AU44" s="48"/>
      <c r="AV44" s="48"/>
      <c r="AW44" s="49">
        <f t="shared" si="24"/>
        <v>2.2</v>
      </c>
      <c r="AX44" s="49">
        <f t="shared" si="25"/>
        <v>4</v>
      </c>
      <c r="AY44" s="48"/>
      <c r="AZ44" s="48"/>
    </row>
    <row r="45" spans="1:52" s="35" customFormat="1" ht="54" customHeight="1">
      <c r="A45" s="42" t="s">
        <v>94</v>
      </c>
      <c r="B45" s="43" t="s">
        <v>95</v>
      </c>
      <c r="C45" s="44" t="s">
        <v>185</v>
      </c>
      <c r="D45" s="45">
        <f t="shared" si="18"/>
        <v>75</v>
      </c>
      <c r="E45" s="45">
        <f t="shared" si="19"/>
        <v>50</v>
      </c>
      <c r="F45" s="46">
        <f t="shared" si="20"/>
        <v>15</v>
      </c>
      <c r="G45" s="46">
        <f t="shared" si="21"/>
        <v>30</v>
      </c>
      <c r="H45" s="47">
        <v>30</v>
      </c>
      <c r="I45" s="47"/>
      <c r="J45" s="47"/>
      <c r="K45" s="47"/>
      <c r="L45" s="46">
        <f t="shared" si="22"/>
        <v>5</v>
      </c>
      <c r="M45" s="45">
        <f t="shared" si="23"/>
        <v>25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>
        <v>15</v>
      </c>
      <c r="AA45" s="48">
        <v>30</v>
      </c>
      <c r="AB45" s="48">
        <v>5</v>
      </c>
      <c r="AC45" s="48">
        <v>25</v>
      </c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>
        <v>3</v>
      </c>
      <c r="AT45" s="48"/>
      <c r="AU45" s="48"/>
      <c r="AV45" s="48"/>
      <c r="AW45" s="49">
        <f t="shared" si="24"/>
        <v>2</v>
      </c>
      <c r="AX45" s="49">
        <f t="shared" si="25"/>
        <v>3</v>
      </c>
      <c r="AY45" s="48"/>
      <c r="AZ45" s="48">
        <v>3</v>
      </c>
    </row>
    <row r="46" spans="1:52" s="35" customFormat="1" ht="58.5" customHeight="1">
      <c r="A46" s="42" t="s">
        <v>96</v>
      </c>
      <c r="B46" s="43" t="s">
        <v>97</v>
      </c>
      <c r="C46" s="44" t="s">
        <v>175</v>
      </c>
      <c r="D46" s="45">
        <f t="shared" si="18"/>
        <v>50</v>
      </c>
      <c r="E46" s="45">
        <f t="shared" si="19"/>
        <v>35</v>
      </c>
      <c r="F46" s="46">
        <f t="shared" si="20"/>
        <v>15</v>
      </c>
      <c r="G46" s="46">
        <f t="shared" si="21"/>
        <v>15</v>
      </c>
      <c r="H46" s="47">
        <v>15</v>
      </c>
      <c r="I46" s="47"/>
      <c r="J46" s="47"/>
      <c r="K46" s="47"/>
      <c r="L46" s="46">
        <f t="shared" si="22"/>
        <v>5</v>
      </c>
      <c r="M46" s="45">
        <f t="shared" si="23"/>
        <v>15</v>
      </c>
      <c r="N46" s="48"/>
      <c r="O46" s="48"/>
      <c r="P46" s="48"/>
      <c r="Q46" s="48"/>
      <c r="R46" s="48"/>
      <c r="S46" s="48"/>
      <c r="T46" s="48"/>
      <c r="U46" s="48"/>
      <c r="V46" s="48">
        <v>15</v>
      </c>
      <c r="W46" s="48">
        <v>15</v>
      </c>
      <c r="X46" s="48">
        <v>5</v>
      </c>
      <c r="Y46" s="48">
        <v>15</v>
      </c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>
        <v>2</v>
      </c>
      <c r="AS46" s="48"/>
      <c r="AT46" s="48"/>
      <c r="AU46" s="48"/>
      <c r="AV46" s="48"/>
      <c r="AW46" s="49">
        <f t="shared" si="24"/>
        <v>1.4</v>
      </c>
      <c r="AX46" s="49"/>
      <c r="AY46" s="48"/>
      <c r="AZ46" s="48">
        <v>2</v>
      </c>
    </row>
    <row r="47" spans="1:52" s="35" customFormat="1" ht="65.25" customHeight="1">
      <c r="A47" s="42" t="s">
        <v>98</v>
      </c>
      <c r="B47" s="51" t="s">
        <v>99</v>
      </c>
      <c r="C47" s="44" t="s">
        <v>185</v>
      </c>
      <c r="D47" s="45">
        <f t="shared" si="18"/>
        <v>50</v>
      </c>
      <c r="E47" s="45">
        <f t="shared" si="19"/>
        <v>35</v>
      </c>
      <c r="F47" s="46">
        <f t="shared" si="20"/>
        <v>15</v>
      </c>
      <c r="G47" s="46">
        <f t="shared" si="21"/>
        <v>15</v>
      </c>
      <c r="H47" s="47">
        <v>15</v>
      </c>
      <c r="I47" s="47"/>
      <c r="J47" s="47"/>
      <c r="K47" s="47"/>
      <c r="L47" s="46">
        <f t="shared" si="22"/>
        <v>5</v>
      </c>
      <c r="M47" s="45">
        <f t="shared" si="23"/>
        <v>15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>
        <v>15</v>
      </c>
      <c r="AA47" s="48">
        <v>15</v>
      </c>
      <c r="AB47" s="48">
        <v>5</v>
      </c>
      <c r="AC47" s="48">
        <v>15</v>
      </c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>
        <v>2</v>
      </c>
      <c r="AT47" s="48"/>
      <c r="AU47" s="48"/>
      <c r="AV47" s="48"/>
      <c r="AW47" s="49">
        <f t="shared" si="24"/>
        <v>1.4</v>
      </c>
      <c r="AX47" s="49"/>
      <c r="AY47" s="48">
        <v>2</v>
      </c>
      <c r="AZ47" s="48">
        <v>2</v>
      </c>
    </row>
    <row r="48" spans="1:52" s="35" customFormat="1" ht="45.75" customHeight="1">
      <c r="A48" s="42" t="s">
        <v>100</v>
      </c>
      <c r="B48" s="43" t="s">
        <v>101</v>
      </c>
      <c r="C48" s="44" t="s">
        <v>185</v>
      </c>
      <c r="D48" s="45">
        <f t="shared" si="18"/>
        <v>50</v>
      </c>
      <c r="E48" s="45">
        <f t="shared" si="19"/>
        <v>35</v>
      </c>
      <c r="F48" s="46">
        <f t="shared" si="20"/>
        <v>15</v>
      </c>
      <c r="G48" s="46">
        <f t="shared" si="21"/>
        <v>15</v>
      </c>
      <c r="H48" s="47">
        <v>15</v>
      </c>
      <c r="I48" s="47"/>
      <c r="J48" s="47"/>
      <c r="K48" s="47"/>
      <c r="L48" s="46">
        <f t="shared" si="22"/>
        <v>5</v>
      </c>
      <c r="M48" s="45">
        <f t="shared" si="23"/>
        <v>15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>
        <v>15</v>
      </c>
      <c r="AA48" s="48">
        <v>15</v>
      </c>
      <c r="AB48" s="48">
        <v>5</v>
      </c>
      <c r="AC48" s="48">
        <v>15</v>
      </c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>
        <v>2</v>
      </c>
      <c r="AT48" s="48"/>
      <c r="AU48" s="48"/>
      <c r="AV48" s="48"/>
      <c r="AW48" s="49">
        <f t="shared" si="24"/>
        <v>1.4</v>
      </c>
      <c r="AX48" s="49">
        <f>SUM(AP48:AU48)</f>
        <v>2</v>
      </c>
      <c r="AY48" s="48">
        <v>2</v>
      </c>
      <c r="AZ48" s="48"/>
    </row>
    <row r="49" spans="1:52" s="41" customFormat="1" ht="48.75">
      <c r="A49" s="34" t="s">
        <v>102</v>
      </c>
      <c r="B49" s="52" t="s">
        <v>186</v>
      </c>
      <c r="C49" s="34"/>
      <c r="D49" s="39">
        <f aca="true" t="shared" si="26" ref="D49:AI49">SUM(D50:D54)</f>
        <v>475</v>
      </c>
      <c r="E49" s="39">
        <f t="shared" si="26"/>
        <v>260</v>
      </c>
      <c r="F49" s="39">
        <f t="shared" si="26"/>
        <v>0</v>
      </c>
      <c r="G49" s="39">
        <f t="shared" si="26"/>
        <v>210</v>
      </c>
      <c r="H49" s="39">
        <f t="shared" si="26"/>
        <v>150</v>
      </c>
      <c r="I49" s="39">
        <f t="shared" si="26"/>
        <v>45</v>
      </c>
      <c r="J49" s="39">
        <f t="shared" si="26"/>
        <v>15</v>
      </c>
      <c r="K49" s="39">
        <f t="shared" si="26"/>
        <v>0</v>
      </c>
      <c r="L49" s="39">
        <f t="shared" si="26"/>
        <v>50</v>
      </c>
      <c r="M49" s="39">
        <f t="shared" si="26"/>
        <v>215</v>
      </c>
      <c r="N49" s="39">
        <f t="shared" si="26"/>
        <v>0</v>
      </c>
      <c r="O49" s="39">
        <f t="shared" si="26"/>
        <v>0</v>
      </c>
      <c r="P49" s="39">
        <f t="shared" si="26"/>
        <v>0</v>
      </c>
      <c r="Q49" s="39">
        <f t="shared" si="26"/>
        <v>0</v>
      </c>
      <c r="R49" s="39">
        <f t="shared" si="26"/>
        <v>0</v>
      </c>
      <c r="S49" s="39">
        <f t="shared" si="26"/>
        <v>0</v>
      </c>
      <c r="T49" s="39">
        <f t="shared" si="26"/>
        <v>0</v>
      </c>
      <c r="U49" s="39">
        <f t="shared" si="26"/>
        <v>0</v>
      </c>
      <c r="V49" s="39">
        <f t="shared" si="26"/>
        <v>0</v>
      </c>
      <c r="W49" s="39">
        <f t="shared" si="26"/>
        <v>0</v>
      </c>
      <c r="X49" s="39">
        <f t="shared" si="26"/>
        <v>0</v>
      </c>
      <c r="Y49" s="39">
        <f t="shared" si="26"/>
        <v>0</v>
      </c>
      <c r="Z49" s="39">
        <f t="shared" si="26"/>
        <v>0</v>
      </c>
      <c r="AA49" s="39">
        <f t="shared" si="26"/>
        <v>0</v>
      </c>
      <c r="AB49" s="39">
        <f t="shared" si="26"/>
        <v>0</v>
      </c>
      <c r="AC49" s="39">
        <f t="shared" si="26"/>
        <v>0</v>
      </c>
      <c r="AD49" s="39">
        <f t="shared" si="26"/>
        <v>0</v>
      </c>
      <c r="AE49" s="39">
        <f t="shared" si="26"/>
        <v>45</v>
      </c>
      <c r="AF49" s="39">
        <f t="shared" si="26"/>
        <v>10</v>
      </c>
      <c r="AG49" s="39">
        <f t="shared" si="26"/>
        <v>45</v>
      </c>
      <c r="AH49" s="39">
        <f t="shared" si="26"/>
        <v>0</v>
      </c>
      <c r="AI49" s="39">
        <f t="shared" si="26"/>
        <v>165</v>
      </c>
      <c r="AJ49" s="39">
        <f aca="true" t="shared" si="27" ref="AJ49:AZ49">SUM(AJ50:AJ54)</f>
        <v>40</v>
      </c>
      <c r="AK49" s="39">
        <f t="shared" si="27"/>
        <v>170</v>
      </c>
      <c r="AL49" s="39">
        <f t="shared" si="27"/>
        <v>0</v>
      </c>
      <c r="AM49" s="39">
        <f t="shared" si="27"/>
        <v>0</v>
      </c>
      <c r="AN49" s="39">
        <f t="shared" si="27"/>
        <v>0</v>
      </c>
      <c r="AO49" s="39">
        <f t="shared" si="27"/>
        <v>0</v>
      </c>
      <c r="AP49" s="39">
        <f t="shared" si="27"/>
        <v>0</v>
      </c>
      <c r="AQ49" s="39">
        <f t="shared" si="27"/>
        <v>0</v>
      </c>
      <c r="AR49" s="39">
        <f t="shared" si="27"/>
        <v>0</v>
      </c>
      <c r="AS49" s="39">
        <f t="shared" si="27"/>
        <v>0</v>
      </c>
      <c r="AT49" s="39">
        <f t="shared" si="27"/>
        <v>4</v>
      </c>
      <c r="AU49" s="39">
        <f t="shared" si="27"/>
        <v>15</v>
      </c>
      <c r="AV49" s="39">
        <f t="shared" si="27"/>
        <v>0</v>
      </c>
      <c r="AW49" s="40">
        <f t="shared" si="27"/>
        <v>10.4</v>
      </c>
      <c r="AX49" s="40">
        <f t="shared" si="27"/>
        <v>19</v>
      </c>
      <c r="AY49" s="39">
        <f t="shared" si="27"/>
        <v>0</v>
      </c>
      <c r="AZ49" s="39">
        <f t="shared" si="27"/>
        <v>19</v>
      </c>
    </row>
    <row r="50" spans="1:52" s="35" customFormat="1" ht="34.5">
      <c r="A50" s="42" t="s">
        <v>39</v>
      </c>
      <c r="B50" s="53" t="s">
        <v>104</v>
      </c>
      <c r="C50" s="44" t="s">
        <v>187</v>
      </c>
      <c r="D50" s="45">
        <f>SUM(E50,M50)</f>
        <v>100</v>
      </c>
      <c r="E50" s="45">
        <f>SUM(F50:G50,L50)</f>
        <v>55</v>
      </c>
      <c r="F50" s="46">
        <f aca="true" t="shared" si="28" ref="F50:G54">SUM(N50,R50,V50,Z50,AD50,AH50,AL50)</f>
        <v>0</v>
      </c>
      <c r="G50" s="46">
        <f t="shared" si="28"/>
        <v>45</v>
      </c>
      <c r="H50" s="47"/>
      <c r="I50" s="47">
        <v>45</v>
      </c>
      <c r="J50" s="47"/>
      <c r="K50" s="47"/>
      <c r="L50" s="46">
        <f aca="true" t="shared" si="29" ref="L50:M54">SUM(P50,T50,X50,AB50,AF50,AJ50,AN50)</f>
        <v>10</v>
      </c>
      <c r="M50" s="45">
        <f t="shared" si="29"/>
        <v>45</v>
      </c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>
        <v>45</v>
      </c>
      <c r="AJ50" s="48">
        <v>10</v>
      </c>
      <c r="AK50" s="48">
        <v>45</v>
      </c>
      <c r="AL50" s="48"/>
      <c r="AM50" s="48"/>
      <c r="AN50" s="48"/>
      <c r="AO50" s="48"/>
      <c r="AP50" s="48"/>
      <c r="AQ50" s="48"/>
      <c r="AR50" s="48"/>
      <c r="AS50" s="48"/>
      <c r="AT50" s="48"/>
      <c r="AU50" s="48">
        <v>4</v>
      </c>
      <c r="AV50" s="48"/>
      <c r="AW50" s="49">
        <f>E50/25</f>
        <v>2.2</v>
      </c>
      <c r="AX50" s="49">
        <f>SUM(AP50:AU50)</f>
        <v>4</v>
      </c>
      <c r="AY50" s="48"/>
      <c r="AZ50" s="48">
        <v>4</v>
      </c>
    </row>
    <row r="51" spans="1:52" s="35" customFormat="1" ht="34.5">
      <c r="A51" s="42" t="s">
        <v>41</v>
      </c>
      <c r="B51" s="54" t="s">
        <v>105</v>
      </c>
      <c r="C51" s="44" t="s">
        <v>179</v>
      </c>
      <c r="D51" s="45">
        <f>SUM(E51,M51)</f>
        <v>100</v>
      </c>
      <c r="E51" s="45">
        <f>SUM(F51:G51,L51)</f>
        <v>55</v>
      </c>
      <c r="F51" s="46">
        <f t="shared" si="28"/>
        <v>0</v>
      </c>
      <c r="G51" s="46">
        <f t="shared" si="28"/>
        <v>45</v>
      </c>
      <c r="H51" s="47">
        <v>45</v>
      </c>
      <c r="I51" s="47"/>
      <c r="J51" s="47"/>
      <c r="K51" s="47"/>
      <c r="L51" s="46">
        <f t="shared" si="29"/>
        <v>10</v>
      </c>
      <c r="M51" s="45">
        <f t="shared" si="29"/>
        <v>45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>
        <v>45</v>
      </c>
      <c r="AJ51" s="48">
        <v>10</v>
      </c>
      <c r="AK51" s="48">
        <v>45</v>
      </c>
      <c r="AL51" s="48"/>
      <c r="AM51" s="48"/>
      <c r="AN51" s="48"/>
      <c r="AO51" s="48"/>
      <c r="AP51" s="48"/>
      <c r="AQ51" s="48"/>
      <c r="AR51" s="48"/>
      <c r="AS51" s="48"/>
      <c r="AT51" s="48"/>
      <c r="AU51" s="48">
        <v>4</v>
      </c>
      <c r="AV51" s="48"/>
      <c r="AW51" s="49">
        <f>E51/25</f>
        <v>2.2</v>
      </c>
      <c r="AX51" s="49">
        <f>SUM(AP51:AU51)</f>
        <v>4</v>
      </c>
      <c r="AY51" s="48"/>
      <c r="AZ51" s="48">
        <v>4</v>
      </c>
    </row>
    <row r="52" spans="1:52" s="35" customFormat="1" ht="34.5">
      <c r="A52" s="42" t="s">
        <v>43</v>
      </c>
      <c r="B52" s="53" t="s">
        <v>106</v>
      </c>
      <c r="C52" s="44" t="s">
        <v>184</v>
      </c>
      <c r="D52" s="45">
        <f>SUM(E52,M52)</f>
        <v>100</v>
      </c>
      <c r="E52" s="45">
        <f>SUM(F52:G52,L52)</f>
        <v>55</v>
      </c>
      <c r="F52" s="46">
        <f t="shared" si="28"/>
        <v>0</v>
      </c>
      <c r="G52" s="46">
        <f t="shared" si="28"/>
        <v>45</v>
      </c>
      <c r="H52" s="47">
        <v>45</v>
      </c>
      <c r="I52" s="47"/>
      <c r="J52" s="47"/>
      <c r="K52" s="47"/>
      <c r="L52" s="46">
        <f t="shared" si="29"/>
        <v>10</v>
      </c>
      <c r="M52" s="45">
        <f t="shared" si="29"/>
        <v>45</v>
      </c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>
        <v>45</v>
      </c>
      <c r="AF52" s="48">
        <v>10</v>
      </c>
      <c r="AG52" s="48">
        <v>45</v>
      </c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>
        <v>4</v>
      </c>
      <c r="AU52" s="48"/>
      <c r="AV52" s="48"/>
      <c r="AW52" s="49">
        <f>E52/25</f>
        <v>2.2</v>
      </c>
      <c r="AX52" s="49">
        <f>SUM(AP52:AU52)</f>
        <v>4</v>
      </c>
      <c r="AY52" s="48"/>
      <c r="AZ52" s="48">
        <v>4</v>
      </c>
    </row>
    <row r="53" spans="1:52" s="35" customFormat="1" ht="34.5">
      <c r="A53" s="42" t="s">
        <v>45</v>
      </c>
      <c r="B53" s="53" t="s">
        <v>107</v>
      </c>
      <c r="C53" s="44" t="s">
        <v>187</v>
      </c>
      <c r="D53" s="45">
        <f>SUM(E53,M53)</f>
        <v>100</v>
      </c>
      <c r="E53" s="45">
        <f>SUM(F53:G53,L53)</f>
        <v>55</v>
      </c>
      <c r="F53" s="46">
        <f t="shared" si="28"/>
        <v>0</v>
      </c>
      <c r="G53" s="46">
        <f t="shared" si="28"/>
        <v>45</v>
      </c>
      <c r="H53" s="47">
        <v>30</v>
      </c>
      <c r="I53" s="47"/>
      <c r="J53" s="47">
        <v>15</v>
      </c>
      <c r="K53" s="47"/>
      <c r="L53" s="46">
        <f t="shared" si="29"/>
        <v>10</v>
      </c>
      <c r="M53" s="45">
        <f t="shared" si="29"/>
        <v>45</v>
      </c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>
        <v>45</v>
      </c>
      <c r="AJ53" s="48">
        <v>10</v>
      </c>
      <c r="AK53" s="48">
        <v>45</v>
      </c>
      <c r="AL53" s="48"/>
      <c r="AM53" s="48"/>
      <c r="AN53" s="48"/>
      <c r="AO53" s="48"/>
      <c r="AP53" s="48"/>
      <c r="AQ53" s="48"/>
      <c r="AR53" s="48"/>
      <c r="AS53" s="48"/>
      <c r="AT53" s="48"/>
      <c r="AU53" s="48">
        <v>4</v>
      </c>
      <c r="AV53" s="48"/>
      <c r="AW53" s="49">
        <f>E53/25</f>
        <v>2.2</v>
      </c>
      <c r="AX53" s="49">
        <f>SUM(AP53:AU53)</f>
        <v>4</v>
      </c>
      <c r="AY53" s="48"/>
      <c r="AZ53" s="48">
        <v>4</v>
      </c>
    </row>
    <row r="54" spans="1:52" s="35" customFormat="1" ht="34.5">
      <c r="A54" s="42" t="s">
        <v>47</v>
      </c>
      <c r="B54" s="53" t="s">
        <v>108</v>
      </c>
      <c r="C54" s="44" t="s">
        <v>179</v>
      </c>
      <c r="D54" s="45">
        <f>SUM(E54,M54)</f>
        <v>75</v>
      </c>
      <c r="E54" s="45">
        <f>SUM(F54:G54,L54)</f>
        <v>40</v>
      </c>
      <c r="F54" s="46">
        <f t="shared" si="28"/>
        <v>0</v>
      </c>
      <c r="G54" s="46">
        <f t="shared" si="28"/>
        <v>30</v>
      </c>
      <c r="H54" s="47">
        <v>30</v>
      </c>
      <c r="I54" s="47"/>
      <c r="J54" s="47"/>
      <c r="K54" s="47"/>
      <c r="L54" s="46">
        <f t="shared" si="29"/>
        <v>10</v>
      </c>
      <c r="M54" s="45">
        <f t="shared" si="29"/>
        <v>35</v>
      </c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>
        <v>30</v>
      </c>
      <c r="AJ54" s="48">
        <v>10</v>
      </c>
      <c r="AK54" s="48">
        <v>35</v>
      </c>
      <c r="AL54" s="48"/>
      <c r="AM54" s="48"/>
      <c r="AN54" s="48"/>
      <c r="AO54" s="48"/>
      <c r="AP54" s="48"/>
      <c r="AQ54" s="48"/>
      <c r="AR54" s="48"/>
      <c r="AS54" s="48"/>
      <c r="AT54" s="48"/>
      <c r="AU54" s="48">
        <v>3</v>
      </c>
      <c r="AV54" s="48"/>
      <c r="AW54" s="49">
        <f>E54/25</f>
        <v>1.6</v>
      </c>
      <c r="AX54" s="49">
        <f>SUM(AP54:AU54)</f>
        <v>3</v>
      </c>
      <c r="AY54" s="48"/>
      <c r="AZ54" s="48">
        <v>3</v>
      </c>
    </row>
    <row r="55" spans="1:52" s="41" customFormat="1" ht="48.75">
      <c r="A55" s="34" t="s">
        <v>109</v>
      </c>
      <c r="B55" s="52" t="s">
        <v>188</v>
      </c>
      <c r="C55" s="55" t="s">
        <v>189</v>
      </c>
      <c r="D55" s="39">
        <f aca="true" t="shared" si="30" ref="D55:AI55">SUM(D56:D60)</f>
        <v>475</v>
      </c>
      <c r="E55" s="39">
        <f t="shared" si="30"/>
        <v>260</v>
      </c>
      <c r="F55" s="56">
        <f t="shared" si="30"/>
        <v>0</v>
      </c>
      <c r="G55" s="56">
        <f t="shared" si="30"/>
        <v>210</v>
      </c>
      <c r="H55" s="56">
        <f t="shared" si="30"/>
        <v>165</v>
      </c>
      <c r="I55" s="56">
        <f t="shared" si="30"/>
        <v>30</v>
      </c>
      <c r="J55" s="56">
        <f t="shared" si="30"/>
        <v>15</v>
      </c>
      <c r="K55" s="56">
        <f t="shared" si="30"/>
        <v>0</v>
      </c>
      <c r="L55" s="56">
        <f t="shared" si="30"/>
        <v>50</v>
      </c>
      <c r="M55" s="39">
        <f t="shared" si="30"/>
        <v>215</v>
      </c>
      <c r="N55" s="56">
        <f t="shared" si="30"/>
        <v>0</v>
      </c>
      <c r="O55" s="56">
        <f t="shared" si="30"/>
        <v>0</v>
      </c>
      <c r="P55" s="56">
        <f t="shared" si="30"/>
        <v>0</v>
      </c>
      <c r="Q55" s="56">
        <f t="shared" si="30"/>
        <v>0</v>
      </c>
      <c r="R55" s="56">
        <f t="shared" si="30"/>
        <v>0</v>
      </c>
      <c r="S55" s="56">
        <f t="shared" si="30"/>
        <v>0</v>
      </c>
      <c r="T55" s="56">
        <f t="shared" si="30"/>
        <v>0</v>
      </c>
      <c r="U55" s="56">
        <f t="shared" si="30"/>
        <v>0</v>
      </c>
      <c r="V55" s="56">
        <f t="shared" si="30"/>
        <v>0</v>
      </c>
      <c r="W55" s="56">
        <f t="shared" si="30"/>
        <v>0</v>
      </c>
      <c r="X55" s="56">
        <f t="shared" si="30"/>
        <v>0</v>
      </c>
      <c r="Y55" s="56">
        <f t="shared" si="30"/>
        <v>0</v>
      </c>
      <c r="Z55" s="56">
        <f t="shared" si="30"/>
        <v>0</v>
      </c>
      <c r="AA55" s="56">
        <f t="shared" si="30"/>
        <v>0</v>
      </c>
      <c r="AB55" s="56">
        <f t="shared" si="30"/>
        <v>0</v>
      </c>
      <c r="AC55" s="56">
        <f t="shared" si="30"/>
        <v>0</v>
      </c>
      <c r="AD55" s="56">
        <f t="shared" si="30"/>
        <v>0</v>
      </c>
      <c r="AE55" s="56">
        <f t="shared" si="30"/>
        <v>45</v>
      </c>
      <c r="AF55" s="56">
        <f t="shared" si="30"/>
        <v>10</v>
      </c>
      <c r="AG55" s="56">
        <f t="shared" si="30"/>
        <v>45</v>
      </c>
      <c r="AH55" s="56">
        <f t="shared" si="30"/>
        <v>0</v>
      </c>
      <c r="AI55" s="56">
        <f t="shared" si="30"/>
        <v>165</v>
      </c>
      <c r="AJ55" s="56">
        <f aca="true" t="shared" si="31" ref="AJ55:AZ55">SUM(AJ56:AJ60)</f>
        <v>40</v>
      </c>
      <c r="AK55" s="56">
        <f t="shared" si="31"/>
        <v>170</v>
      </c>
      <c r="AL55" s="56">
        <f t="shared" si="31"/>
        <v>0</v>
      </c>
      <c r="AM55" s="56">
        <f t="shared" si="31"/>
        <v>0</v>
      </c>
      <c r="AN55" s="56">
        <f t="shared" si="31"/>
        <v>0</v>
      </c>
      <c r="AO55" s="56">
        <f t="shared" si="31"/>
        <v>0</v>
      </c>
      <c r="AP55" s="56">
        <f t="shared" si="31"/>
        <v>0</v>
      </c>
      <c r="AQ55" s="56">
        <f t="shared" si="31"/>
        <v>0</v>
      </c>
      <c r="AR55" s="56">
        <f t="shared" si="31"/>
        <v>0</v>
      </c>
      <c r="AS55" s="56">
        <f t="shared" si="31"/>
        <v>0</v>
      </c>
      <c r="AT55" s="56">
        <f t="shared" si="31"/>
        <v>4</v>
      </c>
      <c r="AU55" s="56">
        <f t="shared" si="31"/>
        <v>15</v>
      </c>
      <c r="AV55" s="56">
        <f t="shared" si="31"/>
        <v>0</v>
      </c>
      <c r="AW55" s="57">
        <f t="shared" si="31"/>
        <v>10.4</v>
      </c>
      <c r="AX55" s="57">
        <f t="shared" si="31"/>
        <v>19</v>
      </c>
      <c r="AY55" s="56">
        <f t="shared" si="31"/>
        <v>0</v>
      </c>
      <c r="AZ55" s="56">
        <f t="shared" si="31"/>
        <v>19</v>
      </c>
    </row>
    <row r="56" spans="1:52" s="35" customFormat="1" ht="34.5">
      <c r="A56" s="42" t="s">
        <v>39</v>
      </c>
      <c r="B56" s="53" t="s">
        <v>110</v>
      </c>
      <c r="C56" s="44" t="s">
        <v>184</v>
      </c>
      <c r="D56" s="45">
        <f>SUM(E56,M56)</f>
        <v>100</v>
      </c>
      <c r="E56" s="45">
        <f>SUM(F56:G56,L56)</f>
        <v>55</v>
      </c>
      <c r="F56" s="46">
        <f aca="true" t="shared" si="32" ref="F56:G60">SUM(N56,R56,V56,Z56,AD56,AH56,AL56)</f>
        <v>0</v>
      </c>
      <c r="G56" s="46">
        <f t="shared" si="32"/>
        <v>45</v>
      </c>
      <c r="H56" s="47">
        <v>45</v>
      </c>
      <c r="I56" s="47"/>
      <c r="J56" s="47"/>
      <c r="K56" s="47"/>
      <c r="L56" s="46">
        <f aca="true" t="shared" si="33" ref="L56:M60">SUM(P56,T56,X56,AB56,AF56,AJ56,AN56)</f>
        <v>10</v>
      </c>
      <c r="M56" s="45">
        <f t="shared" si="33"/>
        <v>45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>
        <v>45</v>
      </c>
      <c r="AF56" s="48">
        <v>10</v>
      </c>
      <c r="AG56" s="48">
        <v>45</v>
      </c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>
        <v>4</v>
      </c>
      <c r="AU56" s="48"/>
      <c r="AV56" s="48"/>
      <c r="AW56" s="49">
        <f>E56/25</f>
        <v>2.2</v>
      </c>
      <c r="AX56" s="49">
        <f>SUM(AP56:AU56)</f>
        <v>4</v>
      </c>
      <c r="AY56" s="48"/>
      <c r="AZ56" s="48">
        <v>4</v>
      </c>
    </row>
    <row r="57" spans="1:52" s="35" customFormat="1" ht="34.5">
      <c r="A57" s="42" t="s">
        <v>41</v>
      </c>
      <c r="B57" s="53" t="s">
        <v>111</v>
      </c>
      <c r="C57" s="44" t="s">
        <v>187</v>
      </c>
      <c r="D57" s="45">
        <f>SUM(E57,M57)</f>
        <v>100</v>
      </c>
      <c r="E57" s="45">
        <f>SUM(F57:G57,L57)</f>
        <v>55</v>
      </c>
      <c r="F57" s="46">
        <f t="shared" si="32"/>
        <v>0</v>
      </c>
      <c r="G57" s="46">
        <f t="shared" si="32"/>
        <v>45</v>
      </c>
      <c r="H57" s="47">
        <v>15</v>
      </c>
      <c r="I57" s="47">
        <v>30</v>
      </c>
      <c r="J57" s="47"/>
      <c r="K57" s="47"/>
      <c r="L57" s="46">
        <f t="shared" si="33"/>
        <v>10</v>
      </c>
      <c r="M57" s="45">
        <f t="shared" si="33"/>
        <v>45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>
        <v>45</v>
      </c>
      <c r="AJ57" s="48">
        <v>10</v>
      </c>
      <c r="AK57" s="48">
        <v>45</v>
      </c>
      <c r="AL57" s="48"/>
      <c r="AM57" s="48"/>
      <c r="AN57" s="48"/>
      <c r="AO57" s="48"/>
      <c r="AP57" s="48"/>
      <c r="AQ57" s="48"/>
      <c r="AR57" s="48"/>
      <c r="AS57" s="48"/>
      <c r="AT57" s="48"/>
      <c r="AU57" s="48">
        <v>4</v>
      </c>
      <c r="AV57" s="48"/>
      <c r="AW57" s="49">
        <f>E57/25</f>
        <v>2.2</v>
      </c>
      <c r="AX57" s="49">
        <f>SUM(AP57:AU57)</f>
        <v>4</v>
      </c>
      <c r="AY57" s="48"/>
      <c r="AZ57" s="48">
        <v>4</v>
      </c>
    </row>
    <row r="58" spans="1:52" s="35" customFormat="1" ht="34.5">
      <c r="A58" s="42" t="s">
        <v>43</v>
      </c>
      <c r="B58" s="53" t="s">
        <v>112</v>
      </c>
      <c r="C58" s="44" t="s">
        <v>179</v>
      </c>
      <c r="D58" s="45">
        <f>SUM(E58,M58)</f>
        <v>100</v>
      </c>
      <c r="E58" s="45">
        <f>SUM(F58:G58,L58)</f>
        <v>55</v>
      </c>
      <c r="F58" s="46">
        <f t="shared" si="32"/>
        <v>0</v>
      </c>
      <c r="G58" s="46">
        <f t="shared" si="32"/>
        <v>45</v>
      </c>
      <c r="H58" s="47">
        <v>45</v>
      </c>
      <c r="I58" s="47"/>
      <c r="J58" s="47"/>
      <c r="K58" s="47"/>
      <c r="L58" s="46">
        <f t="shared" si="33"/>
        <v>10</v>
      </c>
      <c r="M58" s="45">
        <f t="shared" si="33"/>
        <v>45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>
        <v>45</v>
      </c>
      <c r="AJ58" s="48">
        <v>10</v>
      </c>
      <c r="AK58" s="48">
        <v>45</v>
      </c>
      <c r="AL58" s="48"/>
      <c r="AM58" s="48"/>
      <c r="AN58" s="48"/>
      <c r="AO58" s="48"/>
      <c r="AP58" s="48"/>
      <c r="AQ58" s="48"/>
      <c r="AR58" s="48"/>
      <c r="AS58" s="48"/>
      <c r="AT58" s="48"/>
      <c r="AU58" s="48">
        <v>4</v>
      </c>
      <c r="AV58" s="48"/>
      <c r="AW58" s="49">
        <f>E58/25</f>
        <v>2.2</v>
      </c>
      <c r="AX58" s="49">
        <f>SUM(AP58:AU58)</f>
        <v>4</v>
      </c>
      <c r="AY58" s="48"/>
      <c r="AZ58" s="48">
        <v>4</v>
      </c>
    </row>
    <row r="59" spans="1:52" s="35" customFormat="1" ht="34.5">
      <c r="A59" s="42" t="s">
        <v>45</v>
      </c>
      <c r="B59" s="53" t="s">
        <v>113</v>
      </c>
      <c r="C59" s="44" t="s">
        <v>187</v>
      </c>
      <c r="D59" s="45">
        <f>SUM(E59,M59)</f>
        <v>100</v>
      </c>
      <c r="E59" s="45">
        <f>SUM(F59:G59,L59)</f>
        <v>55</v>
      </c>
      <c r="F59" s="46">
        <f t="shared" si="32"/>
        <v>0</v>
      </c>
      <c r="G59" s="46">
        <f t="shared" si="32"/>
        <v>45</v>
      </c>
      <c r="H59" s="47">
        <v>30</v>
      </c>
      <c r="I59" s="47"/>
      <c r="J59" s="47">
        <v>15</v>
      </c>
      <c r="K59" s="47"/>
      <c r="L59" s="46">
        <f t="shared" si="33"/>
        <v>10</v>
      </c>
      <c r="M59" s="45">
        <f t="shared" si="33"/>
        <v>45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>
        <v>45</v>
      </c>
      <c r="AJ59" s="48">
        <v>10</v>
      </c>
      <c r="AK59" s="48">
        <v>45</v>
      </c>
      <c r="AL59" s="48"/>
      <c r="AM59" s="48"/>
      <c r="AN59" s="48"/>
      <c r="AO59" s="48"/>
      <c r="AP59" s="48"/>
      <c r="AQ59" s="48"/>
      <c r="AR59" s="48"/>
      <c r="AS59" s="48"/>
      <c r="AT59" s="48"/>
      <c r="AU59" s="48">
        <v>4</v>
      </c>
      <c r="AV59" s="48"/>
      <c r="AW59" s="49">
        <f>E59/25</f>
        <v>2.2</v>
      </c>
      <c r="AX59" s="49">
        <f>SUM(AP59:AU59)</f>
        <v>4</v>
      </c>
      <c r="AY59" s="48"/>
      <c r="AZ59" s="48">
        <v>4</v>
      </c>
    </row>
    <row r="60" spans="1:52" s="35" customFormat="1" ht="34.5">
      <c r="A60" s="42" t="s">
        <v>47</v>
      </c>
      <c r="B60" s="53" t="s">
        <v>114</v>
      </c>
      <c r="C60" s="44" t="s">
        <v>179</v>
      </c>
      <c r="D60" s="45">
        <f>SUM(E60,M60)</f>
        <v>75</v>
      </c>
      <c r="E60" s="45">
        <f>SUM(F60:G60,L60)</f>
        <v>40</v>
      </c>
      <c r="F60" s="46">
        <f t="shared" si="32"/>
        <v>0</v>
      </c>
      <c r="G60" s="46">
        <f t="shared" si="32"/>
        <v>30</v>
      </c>
      <c r="H60" s="47">
        <v>30</v>
      </c>
      <c r="I60" s="47"/>
      <c r="J60" s="47"/>
      <c r="K60" s="47"/>
      <c r="L60" s="46">
        <f t="shared" si="33"/>
        <v>10</v>
      </c>
      <c r="M60" s="45">
        <f t="shared" si="33"/>
        <v>35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>
        <v>30</v>
      </c>
      <c r="AJ60" s="48">
        <v>10</v>
      </c>
      <c r="AK60" s="48">
        <v>35</v>
      </c>
      <c r="AL60" s="48"/>
      <c r="AM60" s="48"/>
      <c r="AN60" s="48"/>
      <c r="AO60" s="48"/>
      <c r="AP60" s="48"/>
      <c r="AQ60" s="48"/>
      <c r="AR60" s="48"/>
      <c r="AS60" s="48"/>
      <c r="AT60" s="48"/>
      <c r="AU60" s="48">
        <v>3</v>
      </c>
      <c r="AV60" s="48"/>
      <c r="AW60" s="49">
        <f>E60/25</f>
        <v>1.6</v>
      </c>
      <c r="AX60" s="49">
        <f>SUM(AP60:AU60)</f>
        <v>3</v>
      </c>
      <c r="AY60" s="48"/>
      <c r="AZ60" s="48">
        <v>3</v>
      </c>
    </row>
    <row r="61" spans="1:52" s="35" customFormat="1" ht="34.5">
      <c r="A61" s="34" t="s">
        <v>115</v>
      </c>
      <c r="B61" s="34" t="s">
        <v>116</v>
      </c>
      <c r="C61" s="34"/>
      <c r="D61" s="39">
        <f aca="true" t="shared" si="34" ref="D61:M61">SUM(D62)</f>
        <v>720</v>
      </c>
      <c r="E61" s="39">
        <f t="shared" si="34"/>
        <v>0</v>
      </c>
      <c r="F61" s="39">
        <f t="shared" si="34"/>
        <v>0</v>
      </c>
      <c r="G61" s="39">
        <f t="shared" si="34"/>
        <v>0</v>
      </c>
      <c r="H61" s="39">
        <f t="shared" si="34"/>
        <v>0</v>
      </c>
      <c r="I61" s="39">
        <f t="shared" si="34"/>
        <v>0</v>
      </c>
      <c r="J61" s="39">
        <f t="shared" si="34"/>
        <v>0</v>
      </c>
      <c r="K61" s="39">
        <f t="shared" si="34"/>
        <v>0</v>
      </c>
      <c r="L61" s="39">
        <f t="shared" si="34"/>
        <v>0</v>
      </c>
      <c r="M61" s="39">
        <f t="shared" si="34"/>
        <v>720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9">
        <f aca="true" t="shared" si="35" ref="AP61:AZ61">SUM(AP62)</f>
        <v>0</v>
      </c>
      <c r="AQ61" s="39">
        <f t="shared" si="35"/>
        <v>8</v>
      </c>
      <c r="AR61" s="39">
        <f t="shared" si="35"/>
        <v>0</v>
      </c>
      <c r="AS61" s="39">
        <f t="shared" si="35"/>
        <v>8</v>
      </c>
      <c r="AT61" s="39">
        <f t="shared" si="35"/>
        <v>4</v>
      </c>
      <c r="AU61" s="39">
        <f t="shared" si="35"/>
        <v>4</v>
      </c>
      <c r="AV61" s="39">
        <f t="shared" si="35"/>
        <v>0</v>
      </c>
      <c r="AW61" s="40">
        <f t="shared" si="35"/>
        <v>0</v>
      </c>
      <c r="AX61" s="40">
        <f t="shared" si="35"/>
        <v>24</v>
      </c>
      <c r="AY61" s="39">
        <f t="shared" si="35"/>
        <v>0</v>
      </c>
      <c r="AZ61" s="39">
        <f t="shared" si="35"/>
        <v>24</v>
      </c>
    </row>
    <row r="62" spans="1:52" s="35" customFormat="1" ht="34.5">
      <c r="A62" s="42" t="s">
        <v>39</v>
      </c>
      <c r="B62" s="53" t="s">
        <v>190</v>
      </c>
      <c r="C62" s="44" t="s">
        <v>191</v>
      </c>
      <c r="D62" s="45">
        <v>720</v>
      </c>
      <c r="E62" s="45"/>
      <c r="F62" s="46"/>
      <c r="G62" s="46"/>
      <c r="H62" s="47"/>
      <c r="I62" s="47"/>
      <c r="J62" s="47"/>
      <c r="K62" s="47"/>
      <c r="L62" s="46"/>
      <c r="M62" s="45">
        <v>720</v>
      </c>
      <c r="N62" s="48"/>
      <c r="O62" s="48"/>
      <c r="P62" s="48"/>
      <c r="Q62" s="48"/>
      <c r="R62" s="48"/>
      <c r="S62" s="48"/>
      <c r="T62" s="48"/>
      <c r="U62" s="48">
        <v>240</v>
      </c>
      <c r="V62" s="48"/>
      <c r="W62" s="48"/>
      <c r="X62" s="48"/>
      <c r="Y62" s="48"/>
      <c r="Z62" s="48"/>
      <c r="AA62" s="48"/>
      <c r="AB62" s="48"/>
      <c r="AC62" s="48">
        <v>240</v>
      </c>
      <c r="AD62" s="48"/>
      <c r="AE62" s="48"/>
      <c r="AF62" s="48"/>
      <c r="AG62" s="48">
        <v>120</v>
      </c>
      <c r="AH62" s="48"/>
      <c r="AI62" s="48"/>
      <c r="AJ62" s="48"/>
      <c r="AK62" s="48">
        <v>120</v>
      </c>
      <c r="AL62" s="48"/>
      <c r="AM62" s="48"/>
      <c r="AN62" s="48"/>
      <c r="AO62" s="48"/>
      <c r="AP62" s="48"/>
      <c r="AQ62" s="48">
        <v>8</v>
      </c>
      <c r="AR62" s="48"/>
      <c r="AS62" s="48">
        <v>8</v>
      </c>
      <c r="AT62" s="48">
        <v>4</v>
      </c>
      <c r="AU62" s="48">
        <v>4</v>
      </c>
      <c r="AV62" s="48"/>
      <c r="AW62" s="49"/>
      <c r="AX62" s="49">
        <v>24</v>
      </c>
      <c r="AY62" s="48"/>
      <c r="AZ62" s="48">
        <v>24</v>
      </c>
    </row>
    <row r="63" spans="1:52" s="35" customFormat="1" ht="34.5">
      <c r="A63" s="71" t="s">
        <v>118</v>
      </c>
      <c r="B63" s="71"/>
      <c r="C63" s="71"/>
      <c r="D63" s="69">
        <f aca="true" t="shared" si="36" ref="D63:M63">SUM(D8,D15,D27,D49,D61)</f>
        <v>4715</v>
      </c>
      <c r="E63" s="69">
        <f t="shared" si="36"/>
        <v>2595</v>
      </c>
      <c r="F63" s="69">
        <f t="shared" si="36"/>
        <v>575</v>
      </c>
      <c r="G63" s="69">
        <f t="shared" si="36"/>
        <v>1635</v>
      </c>
      <c r="H63" s="69">
        <f t="shared" si="36"/>
        <v>675</v>
      </c>
      <c r="I63" s="69">
        <f t="shared" si="36"/>
        <v>870</v>
      </c>
      <c r="J63" s="69">
        <f t="shared" si="36"/>
        <v>90</v>
      </c>
      <c r="K63" s="69">
        <f t="shared" si="36"/>
        <v>0</v>
      </c>
      <c r="L63" s="69">
        <f t="shared" si="36"/>
        <v>385</v>
      </c>
      <c r="M63" s="69">
        <f t="shared" si="36"/>
        <v>2120</v>
      </c>
      <c r="N63" s="45">
        <f aca="true" t="shared" si="37" ref="N63:T63">SUM(N8,N15,N27,N49)</f>
        <v>150</v>
      </c>
      <c r="O63" s="45">
        <f t="shared" si="37"/>
        <v>330</v>
      </c>
      <c r="P63" s="45">
        <f t="shared" si="37"/>
        <v>75</v>
      </c>
      <c r="Q63" s="45">
        <f t="shared" si="37"/>
        <v>240</v>
      </c>
      <c r="R63" s="45">
        <f t="shared" si="37"/>
        <v>125</v>
      </c>
      <c r="S63" s="45">
        <f t="shared" si="37"/>
        <v>285</v>
      </c>
      <c r="T63" s="45">
        <f t="shared" si="37"/>
        <v>45</v>
      </c>
      <c r="U63" s="45">
        <f>SUM(U8,U15,U27,U49,U62)</f>
        <v>385</v>
      </c>
      <c r="V63" s="45">
        <f>SUM(V8,V15,V27,V49)</f>
        <v>135</v>
      </c>
      <c r="W63" s="45">
        <f>SUM(W8,W15,W27,W49)</f>
        <v>330</v>
      </c>
      <c r="X63" s="45">
        <f>SUM(X8,X15,X27,X49)</f>
        <v>75</v>
      </c>
      <c r="Y63" s="45">
        <f>SUM(Y8,Y15,Y27,Y49,Y62)</f>
        <v>210</v>
      </c>
      <c r="Z63" s="45">
        <f>SUM(Z8,Z15,Z27,Z49)</f>
        <v>90</v>
      </c>
      <c r="AA63" s="45">
        <f>SUM(AA8,AA15,AA27,AA49)</f>
        <v>225</v>
      </c>
      <c r="AB63" s="45">
        <f>SUM(AB8,AB15,AB27,AB49)</f>
        <v>50</v>
      </c>
      <c r="AC63" s="45">
        <f>SUM(AC8,AC15,AC27,AC49,AC62)</f>
        <v>425</v>
      </c>
      <c r="AD63" s="45">
        <f>SUM(AD8,AD15,AD27,AD49)</f>
        <v>60</v>
      </c>
      <c r="AE63" s="45">
        <f>SUM(AE8,AE15,AE27,AE49)</f>
        <v>210</v>
      </c>
      <c r="AF63" s="45">
        <f>SUM(AF8,AF15,AF27,AF49)</f>
        <v>70</v>
      </c>
      <c r="AG63" s="45">
        <f>SUM(AG8,AG15,AG27,AG49,AG62)</f>
        <v>430</v>
      </c>
      <c r="AH63" s="45">
        <f>SUM(AH8,AH15,AH27,AH49)</f>
        <v>15</v>
      </c>
      <c r="AI63" s="45">
        <f>SUM(AI8,AI15,AI27,AI49)</f>
        <v>255</v>
      </c>
      <c r="AJ63" s="45">
        <f>SUM(AJ8,AJ15,AJ27,AJ49)</f>
        <v>70</v>
      </c>
      <c r="AK63" s="45">
        <f>SUM(AK8,AK15,AK27,AK49,AK62)</f>
        <v>430</v>
      </c>
      <c r="AL63" s="45">
        <f>SUM(AL8,AL15,AL27,AL49)</f>
        <v>0</v>
      </c>
      <c r="AM63" s="45">
        <f>SUM(AM8,AM15,AM27,AM49)</f>
        <v>0</v>
      </c>
      <c r="AN63" s="45">
        <f>SUM(AN8,AN15,AN27,AN49)</f>
        <v>0</v>
      </c>
      <c r="AO63" s="45">
        <f>SUM(AO8,AO15,AO27,AO49)</f>
        <v>0</v>
      </c>
      <c r="AP63" s="45">
        <f aca="true" t="shared" si="38" ref="AP63:AU63">SUM(AP8,AP15,AP27,AP49,AP61)</f>
        <v>30</v>
      </c>
      <c r="AQ63" s="45">
        <f t="shared" si="38"/>
        <v>30</v>
      </c>
      <c r="AR63" s="45">
        <f t="shared" si="38"/>
        <v>30</v>
      </c>
      <c r="AS63" s="45">
        <f t="shared" si="38"/>
        <v>30</v>
      </c>
      <c r="AT63" s="45">
        <f t="shared" si="38"/>
        <v>30</v>
      </c>
      <c r="AU63" s="45">
        <f t="shared" si="38"/>
        <v>30</v>
      </c>
      <c r="AV63" s="45">
        <f>SUM(AV8,AV15,AV27,AV49,AV62)</f>
        <v>0</v>
      </c>
      <c r="AW63" s="70">
        <f>SUM(AW8,AW15,AW27,AW49)</f>
        <v>100.00000000000003</v>
      </c>
      <c r="AX63" s="70">
        <f>SUM(AX8,AX15,AX27,AX49,AX61)</f>
        <v>134</v>
      </c>
      <c r="AY63" s="69">
        <f>SUM(AY8,AY15,AY27,AY49)</f>
        <v>9</v>
      </c>
      <c r="AZ63" s="69">
        <f>SUM(AZ8,AZ15,AZ27,AZ49,AZ61)</f>
        <v>59</v>
      </c>
    </row>
    <row r="64" spans="1:52" s="35" customFormat="1" ht="34.5">
      <c r="A64" s="71"/>
      <c r="B64" s="71"/>
      <c r="C64" s="71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>
        <f>SUM(N63:Q63)</f>
        <v>795</v>
      </c>
      <c r="O64" s="69"/>
      <c r="P64" s="69"/>
      <c r="Q64" s="69"/>
      <c r="R64" s="69">
        <f>SUM(R63:U63)</f>
        <v>840</v>
      </c>
      <c r="S64" s="69"/>
      <c r="T64" s="69"/>
      <c r="U64" s="69"/>
      <c r="V64" s="69">
        <f>SUM(V63:Y63)</f>
        <v>750</v>
      </c>
      <c r="W64" s="69"/>
      <c r="X64" s="69"/>
      <c r="Y64" s="69"/>
      <c r="Z64" s="69">
        <f>SUM(Z63:AC63)</f>
        <v>790</v>
      </c>
      <c r="AA64" s="69"/>
      <c r="AB64" s="69"/>
      <c r="AC64" s="69"/>
      <c r="AD64" s="69">
        <f>SUM(AD63:AG63)</f>
        <v>770</v>
      </c>
      <c r="AE64" s="69"/>
      <c r="AF64" s="69"/>
      <c r="AG64" s="69"/>
      <c r="AH64" s="69">
        <f>SUM(AH63:AK63)</f>
        <v>770</v>
      </c>
      <c r="AI64" s="69"/>
      <c r="AJ64" s="69"/>
      <c r="AK64" s="69"/>
      <c r="AL64" s="69">
        <f>SUM(AL63:AO63)</f>
        <v>0</v>
      </c>
      <c r="AM64" s="69"/>
      <c r="AN64" s="69"/>
      <c r="AO64" s="69"/>
      <c r="AP64" s="69">
        <f>SUM(AP63:AV63)</f>
        <v>180</v>
      </c>
      <c r="AQ64" s="69"/>
      <c r="AR64" s="69"/>
      <c r="AS64" s="69"/>
      <c r="AT64" s="69"/>
      <c r="AU64" s="69"/>
      <c r="AV64" s="69"/>
      <c r="AW64" s="70"/>
      <c r="AX64" s="70"/>
      <c r="AY64" s="69"/>
      <c r="AZ64" s="69"/>
    </row>
    <row r="65" spans="1:52" s="35" customFormat="1" ht="34.5">
      <c r="A65" s="71" t="s">
        <v>119</v>
      </c>
      <c r="B65" s="71"/>
      <c r="C65" s="71"/>
      <c r="D65" s="69">
        <f aca="true" t="shared" si="39" ref="D65:M65">SUM(D8,D15,D27,D55,D61)</f>
        <v>4715</v>
      </c>
      <c r="E65" s="69">
        <f t="shared" si="39"/>
        <v>2595</v>
      </c>
      <c r="F65" s="69">
        <f t="shared" si="39"/>
        <v>575</v>
      </c>
      <c r="G65" s="69">
        <f t="shared" si="39"/>
        <v>1635</v>
      </c>
      <c r="H65" s="69">
        <f t="shared" si="39"/>
        <v>690</v>
      </c>
      <c r="I65" s="69">
        <f t="shared" si="39"/>
        <v>855</v>
      </c>
      <c r="J65" s="69">
        <f t="shared" si="39"/>
        <v>90</v>
      </c>
      <c r="K65" s="69">
        <f t="shared" si="39"/>
        <v>0</v>
      </c>
      <c r="L65" s="69">
        <f t="shared" si="39"/>
        <v>385</v>
      </c>
      <c r="M65" s="69">
        <f t="shared" si="39"/>
        <v>2120</v>
      </c>
      <c r="N65" s="45">
        <f aca="true" t="shared" si="40" ref="N65:T65">SUM(N8,N15,N27,N55)</f>
        <v>150</v>
      </c>
      <c r="O65" s="45">
        <f t="shared" si="40"/>
        <v>330</v>
      </c>
      <c r="P65" s="45">
        <f t="shared" si="40"/>
        <v>75</v>
      </c>
      <c r="Q65" s="45">
        <f t="shared" si="40"/>
        <v>240</v>
      </c>
      <c r="R65" s="45">
        <f t="shared" si="40"/>
        <v>125</v>
      </c>
      <c r="S65" s="45">
        <f t="shared" si="40"/>
        <v>285</v>
      </c>
      <c r="T65" s="45">
        <f t="shared" si="40"/>
        <v>45</v>
      </c>
      <c r="U65" s="45">
        <f>SUM(U8,U15,U27,U55,U62)</f>
        <v>385</v>
      </c>
      <c r="V65" s="45">
        <f>SUM(V8,V15,V27,V55)</f>
        <v>135</v>
      </c>
      <c r="W65" s="45">
        <f>SUM(W8,W15,W27,W55)</f>
        <v>330</v>
      </c>
      <c r="X65" s="45">
        <f>SUM(X8,X15,X27,X55)</f>
        <v>75</v>
      </c>
      <c r="Y65" s="45">
        <f>SUM(Y8,Y15,Y27,Y55,Y62)</f>
        <v>210</v>
      </c>
      <c r="Z65" s="45">
        <f>SUM(Z8,Z15,Z27,Z55)</f>
        <v>90</v>
      </c>
      <c r="AA65" s="45">
        <f>SUM(AA8,AA15,AA27,AA55)</f>
        <v>225</v>
      </c>
      <c r="AB65" s="45">
        <f>SUM(AB8,AB15,AB27,AB55)</f>
        <v>50</v>
      </c>
      <c r="AC65" s="45">
        <f>SUM(AC8,AC15,AC27,AC55,AC62)</f>
        <v>425</v>
      </c>
      <c r="AD65" s="45">
        <f>SUM(AD8,AD15,AD27,AD55)</f>
        <v>60</v>
      </c>
      <c r="AE65" s="45">
        <f>SUM(AE8,AE15,AE27,AE55)</f>
        <v>210</v>
      </c>
      <c r="AF65" s="45">
        <f>SUM(AF8,AF15,AF27,AF55)</f>
        <v>70</v>
      </c>
      <c r="AG65" s="45">
        <f>SUM(AG8,AG15,AG27,AG55,AG62)</f>
        <v>430</v>
      </c>
      <c r="AH65" s="45">
        <f>SUM(AH8,AH15,AH27,AH55)</f>
        <v>15</v>
      </c>
      <c r="AI65" s="45">
        <f>SUM(AI8,AI15,AI27,AI55)</f>
        <v>255</v>
      </c>
      <c r="AJ65" s="45">
        <f>SUM(AJ8,AJ15,AJ27,AJ55)</f>
        <v>70</v>
      </c>
      <c r="AK65" s="45">
        <f>SUM(AK8,AK15,AK27,AK55,AK62)</f>
        <v>430</v>
      </c>
      <c r="AL65" s="45">
        <f>SUM(AL8,AL15,AL27,AL55)</f>
        <v>0</v>
      </c>
      <c r="AM65" s="45">
        <f>SUM(AM8,AM15,AM27,AM55)</f>
        <v>0</v>
      </c>
      <c r="AN65" s="45">
        <f>SUM(AN8,AN15,AN27,AN55)</f>
        <v>0</v>
      </c>
      <c r="AO65" s="45">
        <f>SUM(AO8,AO15,AO27,AO55)</f>
        <v>0</v>
      </c>
      <c r="AP65" s="45">
        <f aca="true" t="shared" si="41" ref="AP65:AU65">SUM(AP8,AP15,AP27,AP55,AP61)</f>
        <v>30</v>
      </c>
      <c r="AQ65" s="45">
        <f t="shared" si="41"/>
        <v>30</v>
      </c>
      <c r="AR65" s="45">
        <f t="shared" si="41"/>
        <v>30</v>
      </c>
      <c r="AS65" s="45">
        <f t="shared" si="41"/>
        <v>30</v>
      </c>
      <c r="AT65" s="45">
        <f t="shared" si="41"/>
        <v>30</v>
      </c>
      <c r="AU65" s="45">
        <f t="shared" si="41"/>
        <v>30</v>
      </c>
      <c r="AV65" s="45">
        <f>SUM(AV8,AV15,AV27,AV55)</f>
        <v>0</v>
      </c>
      <c r="AW65" s="70">
        <f>SUM(AW8,AW15,AW27,AW55)</f>
        <v>100.00000000000003</v>
      </c>
      <c r="AX65" s="70">
        <f>SUM(AX8,AX15,AX27,AX55,AX61)</f>
        <v>134</v>
      </c>
      <c r="AY65" s="69">
        <f>SUM(AY8,AY15,AY27,AY55)</f>
        <v>9</v>
      </c>
      <c r="AZ65" s="69">
        <f>SUM(AZ8,AZ15,AZ27,AZ55,AZ61)</f>
        <v>59</v>
      </c>
    </row>
    <row r="66" spans="1:52" s="35" customFormat="1" ht="34.5">
      <c r="A66" s="71"/>
      <c r="B66" s="71"/>
      <c r="C66" s="71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>
        <f>SUM(N65:Q65)</f>
        <v>795</v>
      </c>
      <c r="O66" s="69"/>
      <c r="P66" s="69"/>
      <c r="Q66" s="69"/>
      <c r="R66" s="69">
        <f>SUM(R65:U65)</f>
        <v>840</v>
      </c>
      <c r="S66" s="69"/>
      <c r="T66" s="69"/>
      <c r="U66" s="69"/>
      <c r="V66" s="69">
        <f>SUM(V65:Y65)</f>
        <v>750</v>
      </c>
      <c r="W66" s="69"/>
      <c r="X66" s="69"/>
      <c r="Y66" s="69"/>
      <c r="Z66" s="69">
        <f>SUM(Z65:AC65)</f>
        <v>790</v>
      </c>
      <c r="AA66" s="69"/>
      <c r="AB66" s="69"/>
      <c r="AC66" s="69"/>
      <c r="AD66" s="69">
        <f>SUM(AD65:AG65)</f>
        <v>770</v>
      </c>
      <c r="AE66" s="69"/>
      <c r="AF66" s="69"/>
      <c r="AG66" s="69"/>
      <c r="AH66" s="69">
        <f>SUM(AH65:AK65)</f>
        <v>770</v>
      </c>
      <c r="AI66" s="69"/>
      <c r="AJ66" s="69"/>
      <c r="AK66" s="69"/>
      <c r="AL66" s="69">
        <f>SUM(AL65:AO65)</f>
        <v>0</v>
      </c>
      <c r="AM66" s="69"/>
      <c r="AN66" s="69"/>
      <c r="AO66" s="69"/>
      <c r="AP66" s="69">
        <f>SUM(AP65:AV65)</f>
        <v>180</v>
      </c>
      <c r="AQ66" s="69"/>
      <c r="AR66" s="69"/>
      <c r="AS66" s="69"/>
      <c r="AT66" s="69"/>
      <c r="AU66" s="69"/>
      <c r="AV66" s="69"/>
      <c r="AW66" s="70"/>
      <c r="AX66" s="70"/>
      <c r="AY66" s="69"/>
      <c r="AZ66" s="69"/>
    </row>
    <row r="67" spans="1:51" s="61" customFormat="1" ht="34.5">
      <c r="A67" s="68" t="s">
        <v>192</v>
      </c>
      <c r="B67" s="68"/>
      <c r="C67" s="6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67">
        <v>4</v>
      </c>
      <c r="O67" s="67"/>
      <c r="P67" s="67"/>
      <c r="Q67" s="67"/>
      <c r="R67" s="67">
        <v>3</v>
      </c>
      <c r="S67" s="67"/>
      <c r="T67" s="67"/>
      <c r="U67" s="67"/>
      <c r="V67" s="67">
        <v>4</v>
      </c>
      <c r="W67" s="67"/>
      <c r="X67" s="67"/>
      <c r="Y67" s="67"/>
      <c r="Z67" s="67">
        <v>3</v>
      </c>
      <c r="AA67" s="67"/>
      <c r="AB67" s="67"/>
      <c r="AC67" s="67"/>
      <c r="AD67" s="67">
        <v>3</v>
      </c>
      <c r="AE67" s="67"/>
      <c r="AF67" s="67"/>
      <c r="AG67" s="67"/>
      <c r="AH67" s="67">
        <v>2</v>
      </c>
      <c r="AI67" s="67"/>
      <c r="AJ67" s="67"/>
      <c r="AK67" s="67"/>
      <c r="AL67" s="59"/>
      <c r="AM67" s="59"/>
      <c r="AN67" s="59"/>
      <c r="AO67" s="59"/>
      <c r="AP67" s="58"/>
      <c r="AQ67" s="58"/>
      <c r="AR67" s="58"/>
      <c r="AS67" s="58"/>
      <c r="AT67" s="58"/>
      <c r="AU67" s="58"/>
      <c r="AV67" s="58"/>
      <c r="AW67" s="60"/>
      <c r="AX67" s="60"/>
      <c r="AY67" s="60"/>
    </row>
  </sheetData>
  <sheetProtection selectLockedCells="1" selectUnlockedCells="1"/>
  <mergeCells count="94">
    <mergeCell ref="A1:M1"/>
    <mergeCell ref="A4:A7"/>
    <mergeCell ref="B4:B7"/>
    <mergeCell ref="C4:C7"/>
    <mergeCell ref="D4:M4"/>
    <mergeCell ref="N4:AO4"/>
    <mergeCell ref="M5:M7"/>
    <mergeCell ref="N5:U5"/>
    <mergeCell ref="V5:AC5"/>
    <mergeCell ref="AD5:AK5"/>
    <mergeCell ref="AP4:AZ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O5"/>
    <mergeCell ref="AP5:AV5"/>
    <mergeCell ref="AW5:AZ5"/>
    <mergeCell ref="N6:Q6"/>
    <mergeCell ref="R6:U6"/>
    <mergeCell ref="V6:Y6"/>
    <mergeCell ref="Z6:AC6"/>
    <mergeCell ref="AD6:AG6"/>
    <mergeCell ref="AH6:AK6"/>
    <mergeCell ref="AL6:AO6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A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AW63:AW64"/>
    <mergeCell ref="AX63:AX64"/>
    <mergeCell ref="AY63:AY64"/>
    <mergeCell ref="AZ63:AZ64"/>
    <mergeCell ref="N64:Q64"/>
    <mergeCell ref="R64:U64"/>
    <mergeCell ref="V64:Y64"/>
    <mergeCell ref="Z64:AC64"/>
    <mergeCell ref="AD64:AG64"/>
    <mergeCell ref="AH64:AK64"/>
    <mergeCell ref="AL64:AO64"/>
    <mergeCell ref="AP64:AV64"/>
    <mergeCell ref="A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AW65:AW66"/>
    <mergeCell ref="AX65:AX66"/>
    <mergeCell ref="AY65:AY66"/>
    <mergeCell ref="AZ65:AZ66"/>
    <mergeCell ref="N66:Q66"/>
    <mergeCell ref="R66:U66"/>
    <mergeCell ref="V66:Y66"/>
    <mergeCell ref="Z66:AC66"/>
    <mergeCell ref="AD66:AG66"/>
    <mergeCell ref="AH66:AK66"/>
    <mergeCell ref="AL66:AO66"/>
    <mergeCell ref="AP66:AV66"/>
    <mergeCell ref="AH67:AK67"/>
    <mergeCell ref="A67:C67"/>
    <mergeCell ref="N67:Q67"/>
    <mergeCell ref="R67:U67"/>
    <mergeCell ref="V67:Y67"/>
    <mergeCell ref="Z67:AC67"/>
    <mergeCell ref="AD67:AG67"/>
  </mergeCells>
  <printOptions horizontalCentered="1" verticalCentered="1"/>
  <pageMargins left="0.25" right="0.25" top="0.75" bottom="0.75" header="0.5118055555555555" footer="0.5118055555555555"/>
  <pageSetup fitToWidth="0" fitToHeight="1" horizontalDpi="300" verticalDpi="300" orientation="landscape" paperSize="8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6"/>
  <sheetViews>
    <sheetView view="pageBreakPreview" zoomScale="29" zoomScaleNormal="27" zoomScaleSheetLayoutView="29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51" sqref="A51"/>
      <selection pane="bottomRight" activeCell="B4" sqref="B4:B7"/>
    </sheetView>
  </sheetViews>
  <sheetFormatPr defaultColWidth="9.00390625" defaultRowHeight="12.75"/>
  <cols>
    <col min="1" max="1" width="12.50390625" style="23" customWidth="1"/>
    <col min="2" max="2" width="120.50390625" style="23" customWidth="1"/>
    <col min="3" max="3" width="24.875" style="24" customWidth="1"/>
    <col min="4" max="4" width="19.625" style="23" customWidth="1"/>
    <col min="5" max="5" width="16.50390625" style="23" customWidth="1"/>
    <col min="6" max="6" width="17.875" style="23" customWidth="1"/>
    <col min="7" max="7" width="18.50390625" style="23" customWidth="1"/>
    <col min="8" max="9" width="16.50390625" style="23" customWidth="1"/>
    <col min="10" max="11" width="11.50390625" style="23" customWidth="1"/>
    <col min="12" max="12" width="15.875" style="23" customWidth="1"/>
    <col min="13" max="13" width="15.125" style="23" customWidth="1"/>
    <col min="14" max="37" width="11.50390625" style="25" customWidth="1"/>
    <col min="38" max="41" width="11.50390625" style="25" hidden="1" customWidth="1"/>
    <col min="42" max="47" width="9.625" style="23" customWidth="1"/>
    <col min="48" max="48" width="9.625" style="23" hidden="1" customWidth="1"/>
    <col min="49" max="50" width="16.625" style="26" customWidth="1"/>
    <col min="51" max="51" width="12.375" style="26" customWidth="1"/>
    <col min="52" max="52" width="9.625" style="27" customWidth="1"/>
    <col min="53" max="16384" width="8.875" style="27" customWidth="1"/>
  </cols>
  <sheetData>
    <row r="1" spans="1:51" s="31" customFormat="1" ht="51.75" customHeight="1">
      <c r="A1" s="76" t="s">
        <v>193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9"/>
      <c r="AQ1" s="29"/>
      <c r="AR1" s="29"/>
      <c r="AS1" s="29"/>
      <c r="AT1" s="29"/>
      <c r="AU1" s="29"/>
      <c r="AV1" s="29"/>
      <c r="AW1" s="30"/>
      <c r="AX1" s="30"/>
      <c r="AY1" s="30"/>
    </row>
    <row r="2" spans="1:51" s="31" customFormat="1" ht="37.5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9"/>
      <c r="AQ2" s="29"/>
      <c r="AR2" s="29"/>
      <c r="AS2" s="29"/>
      <c r="AT2" s="29"/>
      <c r="AU2" s="29"/>
      <c r="AV2" s="29"/>
      <c r="AW2" s="30"/>
      <c r="AX2" s="30"/>
      <c r="AY2" s="30"/>
    </row>
    <row r="3" spans="1:51" s="31" customFormat="1" ht="30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9"/>
      <c r="AQ3" s="29"/>
      <c r="AR3" s="29"/>
      <c r="AS3" s="29"/>
      <c r="AT3" s="29"/>
      <c r="AU3" s="29"/>
      <c r="AV3" s="29"/>
      <c r="AW3" s="30"/>
      <c r="AX3" s="30"/>
      <c r="AY3" s="30"/>
    </row>
    <row r="4" spans="1:52" s="35" customFormat="1" ht="53.25" customHeight="1">
      <c r="A4" s="71" t="s">
        <v>121</v>
      </c>
      <c r="B4" s="71" t="s">
        <v>2</v>
      </c>
      <c r="C4" s="72" t="s">
        <v>122</v>
      </c>
      <c r="D4" s="71" t="s">
        <v>123</v>
      </c>
      <c r="E4" s="71"/>
      <c r="F4" s="71"/>
      <c r="G4" s="71"/>
      <c r="H4" s="71"/>
      <c r="I4" s="71"/>
      <c r="J4" s="71"/>
      <c r="K4" s="71"/>
      <c r="L4" s="71"/>
      <c r="M4" s="71"/>
      <c r="N4" s="71" t="s">
        <v>124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 t="s">
        <v>125</v>
      </c>
      <c r="AQ4" s="71"/>
      <c r="AR4" s="71"/>
      <c r="AS4" s="71"/>
      <c r="AT4" s="71"/>
      <c r="AU4" s="71"/>
      <c r="AV4" s="71"/>
      <c r="AW4" s="71"/>
      <c r="AX4" s="71"/>
      <c r="AY4" s="71"/>
      <c r="AZ4" s="71"/>
    </row>
    <row r="5" spans="1:52" s="35" customFormat="1" ht="53.25" customHeight="1">
      <c r="A5" s="71"/>
      <c r="B5" s="71"/>
      <c r="C5" s="72"/>
      <c r="D5" s="72" t="s">
        <v>126</v>
      </c>
      <c r="E5" s="72" t="s">
        <v>127</v>
      </c>
      <c r="F5" s="74" t="s">
        <v>128</v>
      </c>
      <c r="G5" s="72" t="s">
        <v>129</v>
      </c>
      <c r="H5" s="75" t="s">
        <v>130</v>
      </c>
      <c r="I5" s="75" t="s">
        <v>131</v>
      </c>
      <c r="J5" s="75" t="s">
        <v>132</v>
      </c>
      <c r="K5" s="75" t="s">
        <v>133</v>
      </c>
      <c r="L5" s="72" t="s">
        <v>134</v>
      </c>
      <c r="M5" s="72" t="s">
        <v>135</v>
      </c>
      <c r="N5" s="71" t="s">
        <v>136</v>
      </c>
      <c r="O5" s="71"/>
      <c r="P5" s="71"/>
      <c r="Q5" s="71"/>
      <c r="R5" s="71"/>
      <c r="S5" s="71"/>
      <c r="T5" s="71"/>
      <c r="U5" s="71"/>
      <c r="V5" s="71" t="s">
        <v>137</v>
      </c>
      <c r="W5" s="71"/>
      <c r="X5" s="71"/>
      <c r="Y5" s="71"/>
      <c r="Z5" s="71"/>
      <c r="AA5" s="71"/>
      <c r="AB5" s="71"/>
      <c r="AC5" s="71"/>
      <c r="AD5" s="71" t="s">
        <v>138</v>
      </c>
      <c r="AE5" s="71"/>
      <c r="AF5" s="71"/>
      <c r="AG5" s="71"/>
      <c r="AH5" s="71"/>
      <c r="AI5" s="71"/>
      <c r="AJ5" s="71"/>
      <c r="AK5" s="71"/>
      <c r="AL5" s="71" t="s">
        <v>139</v>
      </c>
      <c r="AM5" s="71"/>
      <c r="AN5" s="71"/>
      <c r="AO5" s="71"/>
      <c r="AP5" s="71" t="s">
        <v>140</v>
      </c>
      <c r="AQ5" s="71"/>
      <c r="AR5" s="71"/>
      <c r="AS5" s="71"/>
      <c r="AT5" s="71"/>
      <c r="AU5" s="71"/>
      <c r="AV5" s="71"/>
      <c r="AW5" s="71" t="s">
        <v>141</v>
      </c>
      <c r="AX5" s="71"/>
      <c r="AY5" s="71"/>
      <c r="AZ5" s="71"/>
    </row>
    <row r="6" spans="1:52" s="35" customFormat="1" ht="52.5" customHeight="1">
      <c r="A6" s="71"/>
      <c r="B6" s="71"/>
      <c r="C6" s="72"/>
      <c r="D6" s="72"/>
      <c r="E6" s="72"/>
      <c r="F6" s="74"/>
      <c r="G6" s="72"/>
      <c r="H6" s="75"/>
      <c r="I6" s="75"/>
      <c r="J6" s="75"/>
      <c r="K6" s="75"/>
      <c r="L6" s="72"/>
      <c r="M6" s="72"/>
      <c r="N6" s="71" t="s">
        <v>142</v>
      </c>
      <c r="O6" s="71"/>
      <c r="P6" s="71"/>
      <c r="Q6" s="71"/>
      <c r="R6" s="71" t="s">
        <v>143</v>
      </c>
      <c r="S6" s="71"/>
      <c r="T6" s="71"/>
      <c r="U6" s="71"/>
      <c r="V6" s="71" t="s">
        <v>144</v>
      </c>
      <c r="W6" s="71"/>
      <c r="X6" s="71"/>
      <c r="Y6" s="71"/>
      <c r="Z6" s="71" t="s">
        <v>145</v>
      </c>
      <c r="AA6" s="71"/>
      <c r="AB6" s="71"/>
      <c r="AC6" s="71"/>
      <c r="AD6" s="71" t="s">
        <v>146</v>
      </c>
      <c r="AE6" s="71"/>
      <c r="AF6" s="71"/>
      <c r="AG6" s="71"/>
      <c r="AH6" s="71" t="s">
        <v>147</v>
      </c>
      <c r="AI6" s="71"/>
      <c r="AJ6" s="71"/>
      <c r="AK6" s="71"/>
      <c r="AL6" s="71" t="s">
        <v>148</v>
      </c>
      <c r="AM6" s="71"/>
      <c r="AN6" s="71"/>
      <c r="AO6" s="71"/>
      <c r="AP6" s="71" t="s">
        <v>149</v>
      </c>
      <c r="AQ6" s="71" t="s">
        <v>150</v>
      </c>
      <c r="AR6" s="71" t="s">
        <v>151</v>
      </c>
      <c r="AS6" s="71" t="s">
        <v>152</v>
      </c>
      <c r="AT6" s="71" t="s">
        <v>153</v>
      </c>
      <c r="AU6" s="71" t="s">
        <v>154</v>
      </c>
      <c r="AV6" s="71" t="s">
        <v>155</v>
      </c>
      <c r="AW6" s="72" t="s">
        <v>156</v>
      </c>
      <c r="AX6" s="73" t="s">
        <v>157</v>
      </c>
      <c r="AY6" s="72" t="s">
        <v>158</v>
      </c>
      <c r="AZ6" s="74" t="s">
        <v>159</v>
      </c>
    </row>
    <row r="7" spans="1:52" s="35" customFormat="1" ht="195.75" customHeight="1">
      <c r="A7" s="71"/>
      <c r="B7" s="71"/>
      <c r="C7" s="72"/>
      <c r="D7" s="72"/>
      <c r="E7" s="72"/>
      <c r="F7" s="74"/>
      <c r="G7" s="72"/>
      <c r="H7" s="75"/>
      <c r="I7" s="75"/>
      <c r="J7" s="75"/>
      <c r="K7" s="75"/>
      <c r="L7" s="72"/>
      <c r="M7" s="72"/>
      <c r="N7" s="36" t="s">
        <v>160</v>
      </c>
      <c r="O7" s="37" t="s">
        <v>161</v>
      </c>
      <c r="P7" s="37" t="s">
        <v>162</v>
      </c>
      <c r="Q7" s="37" t="s">
        <v>163</v>
      </c>
      <c r="R7" s="36" t="s">
        <v>160</v>
      </c>
      <c r="S7" s="37" t="s">
        <v>161</v>
      </c>
      <c r="T7" s="37" t="s">
        <v>162</v>
      </c>
      <c r="U7" s="37" t="s">
        <v>163</v>
      </c>
      <c r="V7" s="36" t="s">
        <v>160</v>
      </c>
      <c r="W7" s="37" t="s">
        <v>161</v>
      </c>
      <c r="X7" s="37" t="s">
        <v>162</v>
      </c>
      <c r="Y7" s="37" t="s">
        <v>163</v>
      </c>
      <c r="Z7" s="36" t="s">
        <v>160</v>
      </c>
      <c r="AA7" s="37" t="s">
        <v>161</v>
      </c>
      <c r="AB7" s="37" t="s">
        <v>162</v>
      </c>
      <c r="AC7" s="37" t="s">
        <v>163</v>
      </c>
      <c r="AD7" s="36" t="s">
        <v>160</v>
      </c>
      <c r="AE7" s="37" t="s">
        <v>161</v>
      </c>
      <c r="AF7" s="37" t="s">
        <v>162</v>
      </c>
      <c r="AG7" s="37" t="s">
        <v>163</v>
      </c>
      <c r="AH7" s="36" t="s">
        <v>160</v>
      </c>
      <c r="AI7" s="37" t="s">
        <v>161</v>
      </c>
      <c r="AJ7" s="37" t="s">
        <v>162</v>
      </c>
      <c r="AK7" s="37" t="s">
        <v>163</v>
      </c>
      <c r="AL7" s="36" t="s">
        <v>160</v>
      </c>
      <c r="AM7" s="37" t="s">
        <v>161</v>
      </c>
      <c r="AN7" s="37" t="s">
        <v>162</v>
      </c>
      <c r="AO7" s="37" t="s">
        <v>163</v>
      </c>
      <c r="AP7" s="71"/>
      <c r="AQ7" s="71"/>
      <c r="AR7" s="71"/>
      <c r="AS7" s="71"/>
      <c r="AT7" s="71"/>
      <c r="AU7" s="71"/>
      <c r="AV7" s="71"/>
      <c r="AW7" s="72"/>
      <c r="AX7" s="73"/>
      <c r="AY7" s="72"/>
      <c r="AZ7" s="74"/>
    </row>
    <row r="8" spans="1:52" s="41" customFormat="1" ht="44.25">
      <c r="A8" s="34" t="s">
        <v>164</v>
      </c>
      <c r="B8" s="38" t="s">
        <v>34</v>
      </c>
      <c r="C8" s="34"/>
      <c r="D8" s="39">
        <f aca="true" t="shared" si="0" ref="D8:AI8">SUM(D9:D13)</f>
        <v>462</v>
      </c>
      <c r="E8" s="39">
        <f t="shared" si="0"/>
        <v>177</v>
      </c>
      <c r="F8" s="39">
        <f t="shared" si="0"/>
        <v>23</v>
      </c>
      <c r="G8" s="39">
        <f t="shared" si="0"/>
        <v>114</v>
      </c>
      <c r="H8" s="39">
        <f t="shared" si="0"/>
        <v>0</v>
      </c>
      <c r="I8" s="39">
        <f t="shared" si="0"/>
        <v>114</v>
      </c>
      <c r="J8" s="39">
        <f t="shared" si="0"/>
        <v>0</v>
      </c>
      <c r="K8" s="39">
        <f t="shared" si="0"/>
        <v>0</v>
      </c>
      <c r="L8" s="39">
        <f t="shared" si="0"/>
        <v>40</v>
      </c>
      <c r="M8" s="39">
        <f t="shared" si="0"/>
        <v>285</v>
      </c>
      <c r="N8" s="39">
        <f t="shared" si="0"/>
        <v>10</v>
      </c>
      <c r="O8" s="39">
        <f t="shared" si="0"/>
        <v>24</v>
      </c>
      <c r="P8" s="39">
        <f t="shared" si="0"/>
        <v>10</v>
      </c>
      <c r="Q8" s="39">
        <f t="shared" si="0"/>
        <v>51</v>
      </c>
      <c r="R8" s="39">
        <f t="shared" si="0"/>
        <v>5</v>
      </c>
      <c r="S8" s="39">
        <f t="shared" si="0"/>
        <v>26</v>
      </c>
      <c r="T8" s="39">
        <f t="shared" si="0"/>
        <v>5</v>
      </c>
      <c r="U8" s="39">
        <f t="shared" si="0"/>
        <v>39</v>
      </c>
      <c r="V8" s="39">
        <f t="shared" si="0"/>
        <v>0</v>
      </c>
      <c r="W8" s="39">
        <f t="shared" si="0"/>
        <v>32</v>
      </c>
      <c r="X8" s="39">
        <f t="shared" si="0"/>
        <v>10</v>
      </c>
      <c r="Y8" s="39">
        <f t="shared" si="0"/>
        <v>78</v>
      </c>
      <c r="Z8" s="39">
        <f t="shared" si="0"/>
        <v>0</v>
      </c>
      <c r="AA8" s="39">
        <f t="shared" si="0"/>
        <v>32</v>
      </c>
      <c r="AB8" s="39">
        <f t="shared" si="0"/>
        <v>10</v>
      </c>
      <c r="AC8" s="39">
        <f t="shared" si="0"/>
        <v>78</v>
      </c>
      <c r="AD8" s="39">
        <f t="shared" si="0"/>
        <v>8</v>
      </c>
      <c r="AE8" s="39">
        <f t="shared" si="0"/>
        <v>0</v>
      </c>
      <c r="AF8" s="39">
        <f t="shared" si="0"/>
        <v>5</v>
      </c>
      <c r="AG8" s="39">
        <f t="shared" si="0"/>
        <v>39</v>
      </c>
      <c r="AH8" s="39">
        <f t="shared" si="0"/>
        <v>0</v>
      </c>
      <c r="AI8" s="39">
        <f t="shared" si="0"/>
        <v>0</v>
      </c>
      <c r="AJ8" s="39">
        <f aca="true" t="shared" si="1" ref="AJ8:AZ8">SUM(AJ9:AJ13)</f>
        <v>0</v>
      </c>
      <c r="AK8" s="39">
        <f t="shared" si="1"/>
        <v>0</v>
      </c>
      <c r="AL8" s="39">
        <f t="shared" si="1"/>
        <v>0</v>
      </c>
      <c r="AM8" s="39">
        <f t="shared" si="1"/>
        <v>0</v>
      </c>
      <c r="AN8" s="39">
        <f t="shared" si="1"/>
        <v>0</v>
      </c>
      <c r="AO8" s="39">
        <f t="shared" si="1"/>
        <v>0</v>
      </c>
      <c r="AP8" s="39">
        <f t="shared" si="1"/>
        <v>3</v>
      </c>
      <c r="AQ8" s="39">
        <f t="shared" si="1"/>
        <v>2</v>
      </c>
      <c r="AR8" s="39">
        <f t="shared" si="1"/>
        <v>4</v>
      </c>
      <c r="AS8" s="39">
        <f t="shared" si="1"/>
        <v>4</v>
      </c>
      <c r="AT8" s="39">
        <f t="shared" si="1"/>
        <v>2</v>
      </c>
      <c r="AU8" s="39">
        <f t="shared" si="1"/>
        <v>0</v>
      </c>
      <c r="AV8" s="39">
        <f t="shared" si="1"/>
        <v>0</v>
      </c>
      <c r="AW8" s="39">
        <f t="shared" si="1"/>
        <v>6.08</v>
      </c>
      <c r="AX8" s="39">
        <f t="shared" si="1"/>
        <v>0</v>
      </c>
      <c r="AY8" s="39">
        <f t="shared" si="1"/>
        <v>2</v>
      </c>
      <c r="AZ8" s="39">
        <f t="shared" si="1"/>
        <v>0</v>
      </c>
    </row>
    <row r="9" spans="1:52" s="35" customFormat="1" ht="48" customHeight="1">
      <c r="A9" s="42" t="s">
        <v>39</v>
      </c>
      <c r="B9" s="43" t="s">
        <v>40</v>
      </c>
      <c r="C9" s="44" t="s">
        <v>165</v>
      </c>
      <c r="D9" s="45">
        <f>SUM(E9,M9)</f>
        <v>360</v>
      </c>
      <c r="E9" s="45">
        <f>SUM(F9:G9,L9)</f>
        <v>126</v>
      </c>
      <c r="F9" s="46">
        <f aca="true" t="shared" si="2" ref="F9:G13">SUM(N9,R9,V9,Z9,AD9,AH9,AL9)</f>
        <v>0</v>
      </c>
      <c r="G9" s="46">
        <f t="shared" si="2"/>
        <v>96</v>
      </c>
      <c r="H9" s="47"/>
      <c r="I9" s="47">
        <v>96</v>
      </c>
      <c r="J9" s="47"/>
      <c r="K9" s="47"/>
      <c r="L9" s="46">
        <f aca="true" t="shared" si="3" ref="L9:M11">SUM(P9,T9,X9,AB9,AF9,AJ9,AN9)</f>
        <v>30</v>
      </c>
      <c r="M9" s="45">
        <f t="shared" si="3"/>
        <v>234</v>
      </c>
      <c r="N9" s="48"/>
      <c r="O9" s="48">
        <v>16</v>
      </c>
      <c r="P9" s="48">
        <v>5</v>
      </c>
      <c r="Q9" s="48">
        <v>39</v>
      </c>
      <c r="R9" s="48"/>
      <c r="S9" s="48">
        <v>16</v>
      </c>
      <c r="T9" s="48">
        <v>5</v>
      </c>
      <c r="U9" s="48">
        <v>39</v>
      </c>
      <c r="V9" s="48"/>
      <c r="W9" s="48">
        <v>32</v>
      </c>
      <c r="X9" s="48">
        <v>10</v>
      </c>
      <c r="Y9" s="48">
        <v>78</v>
      </c>
      <c r="Z9" s="48"/>
      <c r="AA9" s="48">
        <v>32</v>
      </c>
      <c r="AB9" s="48">
        <v>10</v>
      </c>
      <c r="AC9" s="48">
        <v>78</v>
      </c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>
        <v>2</v>
      </c>
      <c r="AQ9" s="48">
        <v>2</v>
      </c>
      <c r="AR9" s="48">
        <v>4</v>
      </c>
      <c r="AS9" s="48">
        <v>4</v>
      </c>
      <c r="AT9" s="48"/>
      <c r="AU9" s="48"/>
      <c r="AV9" s="48"/>
      <c r="AW9" s="48">
        <f>E9/25</f>
        <v>5.04</v>
      </c>
      <c r="AX9" s="48"/>
      <c r="AY9" s="48"/>
      <c r="AZ9" s="48"/>
    </row>
    <row r="10" spans="1:52" s="35" customFormat="1" ht="34.5">
      <c r="A10" s="42" t="s">
        <v>41</v>
      </c>
      <c r="B10" s="43" t="s">
        <v>42</v>
      </c>
      <c r="C10" s="44" t="s">
        <v>166</v>
      </c>
      <c r="D10" s="45">
        <f>SUM(E10,M10)</f>
        <v>25</v>
      </c>
      <c r="E10" s="45">
        <f>SUM(F10:G10,L10)</f>
        <v>13</v>
      </c>
      <c r="F10" s="46">
        <f t="shared" si="2"/>
        <v>0</v>
      </c>
      <c r="G10" s="46">
        <f t="shared" si="2"/>
        <v>8</v>
      </c>
      <c r="H10" s="47"/>
      <c r="I10" s="47">
        <v>8</v>
      </c>
      <c r="J10" s="47"/>
      <c r="K10" s="47"/>
      <c r="L10" s="46">
        <f t="shared" si="3"/>
        <v>5</v>
      </c>
      <c r="M10" s="45">
        <f t="shared" si="3"/>
        <v>12</v>
      </c>
      <c r="N10" s="48"/>
      <c r="O10" s="48">
        <v>8</v>
      </c>
      <c r="P10" s="48">
        <v>5</v>
      </c>
      <c r="Q10" s="48">
        <v>12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>
        <v>1</v>
      </c>
      <c r="AQ10" s="48"/>
      <c r="AR10" s="48"/>
      <c r="AS10" s="48"/>
      <c r="AT10" s="48"/>
      <c r="AU10" s="48"/>
      <c r="AV10" s="48"/>
      <c r="AW10" s="48">
        <f>E10/25</f>
        <v>0.52</v>
      </c>
      <c r="AX10" s="48"/>
      <c r="AY10" s="48"/>
      <c r="AZ10" s="48"/>
    </row>
    <row r="11" spans="1:52" s="35" customFormat="1" ht="34.5">
      <c r="A11" s="42" t="s">
        <v>45</v>
      </c>
      <c r="B11" s="43" t="s">
        <v>46</v>
      </c>
      <c r="C11" s="44" t="s">
        <v>168</v>
      </c>
      <c r="D11" s="45">
        <f>SUM(E11,M11)</f>
        <v>15</v>
      </c>
      <c r="E11" s="45">
        <f>SUM(F11:G11,L11)</f>
        <v>15</v>
      </c>
      <c r="F11" s="46">
        <f t="shared" si="2"/>
        <v>5</v>
      </c>
      <c r="G11" s="46">
        <f t="shared" si="2"/>
        <v>10</v>
      </c>
      <c r="H11" s="47"/>
      <c r="I11" s="47">
        <v>10</v>
      </c>
      <c r="J11" s="47"/>
      <c r="K11" s="47"/>
      <c r="L11" s="46">
        <f t="shared" si="3"/>
        <v>0</v>
      </c>
      <c r="M11" s="45">
        <f t="shared" si="3"/>
        <v>0</v>
      </c>
      <c r="N11" s="48"/>
      <c r="O11" s="48"/>
      <c r="P11" s="48"/>
      <c r="Q11" s="48"/>
      <c r="R11" s="48">
        <v>5</v>
      </c>
      <c r="S11" s="48">
        <v>10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</row>
    <row r="12" spans="1:52" s="35" customFormat="1" ht="34.5">
      <c r="A12" s="42" t="s">
        <v>47</v>
      </c>
      <c r="B12" s="43" t="s">
        <v>48</v>
      </c>
      <c r="C12" s="44" t="s">
        <v>169</v>
      </c>
      <c r="D12" s="45">
        <f>SUM(E12,M12)</f>
        <v>10</v>
      </c>
      <c r="E12" s="45">
        <f>SUM(F12:G12,L12)</f>
        <v>10</v>
      </c>
      <c r="F12" s="46">
        <f t="shared" si="2"/>
        <v>10</v>
      </c>
      <c r="G12" s="46">
        <f t="shared" si="2"/>
        <v>0</v>
      </c>
      <c r="H12" s="47"/>
      <c r="I12" s="47"/>
      <c r="J12" s="47"/>
      <c r="K12" s="47"/>
      <c r="L12" s="46"/>
      <c r="M12" s="45"/>
      <c r="N12" s="48">
        <v>10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</row>
    <row r="13" spans="1:52" s="35" customFormat="1" ht="34.5">
      <c r="A13" s="42" t="s">
        <v>49</v>
      </c>
      <c r="B13" s="43" t="s">
        <v>50</v>
      </c>
      <c r="C13" s="44" t="s">
        <v>170</v>
      </c>
      <c r="D13" s="45">
        <f>SUM(E13,M13)</f>
        <v>52</v>
      </c>
      <c r="E13" s="45">
        <f>SUM(F13:G13,L13)</f>
        <v>13</v>
      </c>
      <c r="F13" s="46">
        <f t="shared" si="2"/>
        <v>8</v>
      </c>
      <c r="G13" s="46">
        <f t="shared" si="2"/>
        <v>0</v>
      </c>
      <c r="H13" s="47"/>
      <c r="I13" s="47"/>
      <c r="J13" s="47"/>
      <c r="K13" s="47"/>
      <c r="L13" s="46">
        <f>SUM(P13,T13,X13,AB13,AF13,AJ13,AN13)</f>
        <v>5</v>
      </c>
      <c r="M13" s="45">
        <f>SUM(Q13,U13,Y13,AC13,AG13,AK13,AO13)</f>
        <v>39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>
        <v>8</v>
      </c>
      <c r="AE13" s="48"/>
      <c r="AF13" s="48">
        <v>5</v>
      </c>
      <c r="AG13" s="48">
        <v>39</v>
      </c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>
        <v>2</v>
      </c>
      <c r="AU13" s="48"/>
      <c r="AV13" s="48"/>
      <c r="AW13" s="48">
        <f>E13/25</f>
        <v>0.52</v>
      </c>
      <c r="AX13" s="48"/>
      <c r="AY13" s="48">
        <v>2</v>
      </c>
      <c r="AZ13" s="48"/>
    </row>
    <row r="14" spans="1:52" s="41" customFormat="1" ht="44.25">
      <c r="A14" s="34" t="s">
        <v>51</v>
      </c>
      <c r="B14" s="38" t="s">
        <v>52</v>
      </c>
      <c r="C14" s="34"/>
      <c r="D14" s="39">
        <f aca="true" t="shared" si="4" ref="D14:AI14">SUM(D15:D25)</f>
        <v>900</v>
      </c>
      <c r="E14" s="39">
        <f t="shared" si="4"/>
        <v>371</v>
      </c>
      <c r="F14" s="39">
        <f t="shared" si="4"/>
        <v>104</v>
      </c>
      <c r="G14" s="39">
        <f t="shared" si="4"/>
        <v>192</v>
      </c>
      <c r="H14" s="39">
        <f t="shared" si="4"/>
        <v>136</v>
      </c>
      <c r="I14" s="39">
        <f t="shared" si="4"/>
        <v>56</v>
      </c>
      <c r="J14" s="39">
        <f t="shared" si="4"/>
        <v>0</v>
      </c>
      <c r="K14" s="39">
        <f t="shared" si="4"/>
        <v>0</v>
      </c>
      <c r="L14" s="39">
        <f t="shared" si="4"/>
        <v>75</v>
      </c>
      <c r="M14" s="39">
        <f t="shared" si="4"/>
        <v>529</v>
      </c>
      <c r="N14" s="39">
        <f t="shared" si="4"/>
        <v>32</v>
      </c>
      <c r="O14" s="39">
        <f t="shared" si="4"/>
        <v>56</v>
      </c>
      <c r="P14" s="39">
        <f t="shared" si="4"/>
        <v>25</v>
      </c>
      <c r="Q14" s="39">
        <f t="shared" si="4"/>
        <v>187</v>
      </c>
      <c r="R14" s="39">
        <f t="shared" si="4"/>
        <v>32</v>
      </c>
      <c r="S14" s="39">
        <f t="shared" si="4"/>
        <v>64</v>
      </c>
      <c r="T14" s="39">
        <f t="shared" si="4"/>
        <v>20</v>
      </c>
      <c r="U14" s="39">
        <f t="shared" si="4"/>
        <v>134</v>
      </c>
      <c r="V14" s="39">
        <f t="shared" si="4"/>
        <v>32</v>
      </c>
      <c r="W14" s="39">
        <f t="shared" si="4"/>
        <v>56</v>
      </c>
      <c r="X14" s="39">
        <f t="shared" si="4"/>
        <v>20</v>
      </c>
      <c r="Y14" s="39">
        <f t="shared" si="4"/>
        <v>142</v>
      </c>
      <c r="Z14" s="39">
        <f t="shared" si="4"/>
        <v>8</v>
      </c>
      <c r="AA14" s="39">
        <f t="shared" si="4"/>
        <v>16</v>
      </c>
      <c r="AB14" s="39">
        <f t="shared" si="4"/>
        <v>10</v>
      </c>
      <c r="AC14" s="39">
        <f t="shared" si="4"/>
        <v>66</v>
      </c>
      <c r="AD14" s="39">
        <f t="shared" si="4"/>
        <v>0</v>
      </c>
      <c r="AE14" s="39">
        <f t="shared" si="4"/>
        <v>0</v>
      </c>
      <c r="AF14" s="39">
        <f t="shared" si="4"/>
        <v>0</v>
      </c>
      <c r="AG14" s="39">
        <f t="shared" si="4"/>
        <v>0</v>
      </c>
      <c r="AH14" s="39">
        <f t="shared" si="4"/>
        <v>0</v>
      </c>
      <c r="AI14" s="39">
        <f t="shared" si="4"/>
        <v>0</v>
      </c>
      <c r="AJ14" s="39">
        <f aca="true" t="shared" si="5" ref="AJ14:AZ14">SUM(AJ15:AJ25)</f>
        <v>0</v>
      </c>
      <c r="AK14" s="39">
        <f t="shared" si="5"/>
        <v>0</v>
      </c>
      <c r="AL14" s="39">
        <f t="shared" si="5"/>
        <v>0</v>
      </c>
      <c r="AM14" s="39">
        <f t="shared" si="5"/>
        <v>0</v>
      </c>
      <c r="AN14" s="39">
        <f t="shared" si="5"/>
        <v>0</v>
      </c>
      <c r="AO14" s="39">
        <f t="shared" si="5"/>
        <v>0</v>
      </c>
      <c r="AP14" s="39">
        <f t="shared" si="5"/>
        <v>12</v>
      </c>
      <c r="AQ14" s="39">
        <f t="shared" si="5"/>
        <v>10</v>
      </c>
      <c r="AR14" s="39">
        <f t="shared" si="5"/>
        <v>10</v>
      </c>
      <c r="AS14" s="39">
        <f t="shared" si="5"/>
        <v>4</v>
      </c>
      <c r="AT14" s="39">
        <f t="shared" si="5"/>
        <v>0</v>
      </c>
      <c r="AU14" s="39">
        <f t="shared" si="5"/>
        <v>0</v>
      </c>
      <c r="AV14" s="39">
        <f t="shared" si="5"/>
        <v>0</v>
      </c>
      <c r="AW14" s="39">
        <f t="shared" si="5"/>
        <v>14.84</v>
      </c>
      <c r="AX14" s="39">
        <f t="shared" si="5"/>
        <v>9</v>
      </c>
      <c r="AY14" s="39">
        <f t="shared" si="5"/>
        <v>0</v>
      </c>
      <c r="AZ14" s="39">
        <f t="shared" si="5"/>
        <v>0</v>
      </c>
    </row>
    <row r="15" spans="1:52" s="35" customFormat="1" ht="34.5">
      <c r="A15" s="42" t="s">
        <v>39</v>
      </c>
      <c r="B15" s="43" t="s">
        <v>53</v>
      </c>
      <c r="C15" s="44" t="s">
        <v>171</v>
      </c>
      <c r="D15" s="45">
        <f aca="true" t="shared" si="6" ref="D15:D25">SUM(E15,M15)</f>
        <v>100</v>
      </c>
      <c r="E15" s="45">
        <f aca="true" t="shared" si="7" ref="E15:E25">SUM(F15:G15,L15)</f>
        <v>29</v>
      </c>
      <c r="F15" s="46">
        <f aca="true" t="shared" si="8" ref="F15:F25">SUM(N15,R15,V15,Z15,AD15,AH15,AL15)</f>
        <v>8</v>
      </c>
      <c r="G15" s="46">
        <f aca="true" t="shared" si="9" ref="G15:G25">SUM(O15,S15,W15,AA15,AE15,AI15,AM15)</f>
        <v>16</v>
      </c>
      <c r="H15" s="47">
        <v>16</v>
      </c>
      <c r="I15" s="47"/>
      <c r="J15" s="47"/>
      <c r="K15" s="47"/>
      <c r="L15" s="46">
        <f aca="true" t="shared" si="10" ref="L15:L25">SUM(P15,T15,X15,AB15,AF15,AJ15,AN15)</f>
        <v>5</v>
      </c>
      <c r="M15" s="45">
        <f aca="true" t="shared" si="11" ref="M15:M25">SUM(Q15,U15,Y15,AC15,AG15,AK15,AO15)</f>
        <v>71</v>
      </c>
      <c r="N15" s="48">
        <v>8</v>
      </c>
      <c r="O15" s="48">
        <v>16</v>
      </c>
      <c r="P15" s="48">
        <v>5</v>
      </c>
      <c r="Q15" s="48">
        <v>71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>
        <v>4</v>
      </c>
      <c r="AQ15" s="48"/>
      <c r="AR15" s="48"/>
      <c r="AS15" s="48"/>
      <c r="AT15" s="48"/>
      <c r="AU15" s="48"/>
      <c r="AV15" s="48"/>
      <c r="AW15" s="48">
        <f aca="true" t="shared" si="12" ref="AW15:AW25">E15/25</f>
        <v>1.16</v>
      </c>
      <c r="AX15" s="48"/>
      <c r="AY15" s="48"/>
      <c r="AZ15" s="48"/>
    </row>
    <row r="16" spans="1:52" s="35" customFormat="1" ht="34.5">
      <c r="A16" s="42" t="s">
        <v>41</v>
      </c>
      <c r="B16" s="43" t="s">
        <v>54</v>
      </c>
      <c r="C16" s="44" t="s">
        <v>172</v>
      </c>
      <c r="D16" s="45">
        <f t="shared" si="6"/>
        <v>50</v>
      </c>
      <c r="E16" s="45">
        <f t="shared" si="7"/>
        <v>21</v>
      </c>
      <c r="F16" s="46">
        <f t="shared" si="8"/>
        <v>8</v>
      </c>
      <c r="G16" s="46">
        <f t="shared" si="9"/>
        <v>8</v>
      </c>
      <c r="H16" s="47">
        <v>8</v>
      </c>
      <c r="I16" s="47"/>
      <c r="J16" s="47"/>
      <c r="K16" s="47"/>
      <c r="L16" s="46">
        <f t="shared" si="10"/>
        <v>5</v>
      </c>
      <c r="M16" s="45">
        <f t="shared" si="11"/>
        <v>29</v>
      </c>
      <c r="N16" s="48">
        <v>8</v>
      </c>
      <c r="O16" s="48">
        <v>8</v>
      </c>
      <c r="P16" s="48">
        <v>5</v>
      </c>
      <c r="Q16" s="48">
        <v>29</v>
      </c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>
        <v>2</v>
      </c>
      <c r="AQ16" s="48"/>
      <c r="AR16" s="48"/>
      <c r="AS16" s="48"/>
      <c r="AT16" s="48"/>
      <c r="AU16" s="48"/>
      <c r="AV16" s="48"/>
      <c r="AW16" s="48">
        <f t="shared" si="12"/>
        <v>0.84</v>
      </c>
      <c r="AX16" s="48"/>
      <c r="AY16" s="48"/>
      <c r="AZ16" s="48"/>
    </row>
    <row r="17" spans="1:52" s="35" customFormat="1" ht="34.5">
      <c r="A17" s="42" t="s">
        <v>43</v>
      </c>
      <c r="B17" s="43" t="s">
        <v>55</v>
      </c>
      <c r="C17" s="44" t="s">
        <v>173</v>
      </c>
      <c r="D17" s="45">
        <f t="shared" si="6"/>
        <v>125</v>
      </c>
      <c r="E17" s="45">
        <f t="shared" si="7"/>
        <v>50</v>
      </c>
      <c r="F17" s="46">
        <f t="shared" si="8"/>
        <v>16</v>
      </c>
      <c r="G17" s="46">
        <f t="shared" si="9"/>
        <v>24</v>
      </c>
      <c r="H17" s="47">
        <v>24</v>
      </c>
      <c r="I17" s="47"/>
      <c r="J17" s="47"/>
      <c r="K17" s="47"/>
      <c r="L17" s="46">
        <f t="shared" si="10"/>
        <v>10</v>
      </c>
      <c r="M17" s="45">
        <f t="shared" si="11"/>
        <v>75</v>
      </c>
      <c r="N17" s="48"/>
      <c r="O17" s="48"/>
      <c r="P17" s="48"/>
      <c r="Q17" s="48"/>
      <c r="R17" s="48">
        <v>8</v>
      </c>
      <c r="S17" s="48">
        <v>8</v>
      </c>
      <c r="T17" s="48">
        <v>5</v>
      </c>
      <c r="U17" s="48">
        <v>29</v>
      </c>
      <c r="V17" s="48">
        <v>8</v>
      </c>
      <c r="W17" s="48">
        <v>16</v>
      </c>
      <c r="X17" s="48">
        <v>5</v>
      </c>
      <c r="Y17" s="48">
        <v>46</v>
      </c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>
        <v>2</v>
      </c>
      <c r="AR17" s="48">
        <v>3</v>
      </c>
      <c r="AS17" s="48"/>
      <c r="AT17" s="48"/>
      <c r="AU17" s="48"/>
      <c r="AV17" s="48"/>
      <c r="AW17" s="48">
        <f t="shared" si="12"/>
        <v>2</v>
      </c>
      <c r="AX17" s="48"/>
      <c r="AY17" s="48"/>
      <c r="AZ17" s="48"/>
    </row>
    <row r="18" spans="1:52" s="35" customFormat="1" ht="34.5">
      <c r="A18" s="42" t="s">
        <v>45</v>
      </c>
      <c r="B18" s="43" t="s">
        <v>56</v>
      </c>
      <c r="C18" s="44" t="s">
        <v>174</v>
      </c>
      <c r="D18" s="45">
        <f t="shared" si="6"/>
        <v>75</v>
      </c>
      <c r="E18" s="45">
        <f t="shared" si="7"/>
        <v>37</v>
      </c>
      <c r="F18" s="46">
        <f t="shared" si="8"/>
        <v>8</v>
      </c>
      <c r="G18" s="46">
        <f t="shared" si="9"/>
        <v>24</v>
      </c>
      <c r="H18" s="47"/>
      <c r="I18" s="47">
        <v>24</v>
      </c>
      <c r="J18" s="47"/>
      <c r="K18" s="47"/>
      <c r="L18" s="46">
        <f t="shared" si="10"/>
        <v>5</v>
      </c>
      <c r="M18" s="45">
        <f t="shared" si="11"/>
        <v>38</v>
      </c>
      <c r="N18" s="48"/>
      <c r="O18" s="48"/>
      <c r="P18" s="48"/>
      <c r="Q18" s="48"/>
      <c r="R18" s="48">
        <v>8</v>
      </c>
      <c r="S18" s="48">
        <v>24</v>
      </c>
      <c r="T18" s="48">
        <v>5</v>
      </c>
      <c r="U18" s="48">
        <v>38</v>
      </c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>
        <v>3</v>
      </c>
      <c r="AR18" s="48"/>
      <c r="AS18" s="48"/>
      <c r="AT18" s="48"/>
      <c r="AU18" s="48"/>
      <c r="AV18" s="48"/>
      <c r="AW18" s="48">
        <f t="shared" si="12"/>
        <v>1.48</v>
      </c>
      <c r="AX18" s="48"/>
      <c r="AY18" s="48"/>
      <c r="AZ18" s="48"/>
    </row>
    <row r="19" spans="1:52" s="35" customFormat="1" ht="34.5">
      <c r="A19" s="42" t="s">
        <v>47</v>
      </c>
      <c r="B19" s="43" t="s">
        <v>57</v>
      </c>
      <c r="C19" s="44" t="s">
        <v>174</v>
      </c>
      <c r="D19" s="45">
        <f t="shared" si="6"/>
        <v>50</v>
      </c>
      <c r="E19" s="45">
        <f t="shared" si="7"/>
        <v>29</v>
      </c>
      <c r="F19" s="46">
        <f t="shared" si="8"/>
        <v>8</v>
      </c>
      <c r="G19" s="46">
        <f t="shared" si="9"/>
        <v>16</v>
      </c>
      <c r="H19" s="47">
        <v>16</v>
      </c>
      <c r="I19" s="47"/>
      <c r="J19" s="47"/>
      <c r="K19" s="47"/>
      <c r="L19" s="46">
        <f t="shared" si="10"/>
        <v>5</v>
      </c>
      <c r="M19" s="45">
        <f t="shared" si="11"/>
        <v>21</v>
      </c>
      <c r="N19" s="48"/>
      <c r="O19" s="48"/>
      <c r="P19" s="48"/>
      <c r="Q19" s="48"/>
      <c r="R19" s="48">
        <v>8</v>
      </c>
      <c r="S19" s="48">
        <v>16</v>
      </c>
      <c r="T19" s="48">
        <v>5</v>
      </c>
      <c r="U19" s="48">
        <v>21</v>
      </c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>
        <v>2</v>
      </c>
      <c r="AR19" s="48"/>
      <c r="AS19" s="48"/>
      <c r="AT19" s="48"/>
      <c r="AU19" s="48"/>
      <c r="AV19" s="48"/>
      <c r="AW19" s="48">
        <f t="shared" si="12"/>
        <v>1.16</v>
      </c>
      <c r="AX19" s="48"/>
      <c r="AY19" s="48"/>
      <c r="AZ19" s="48"/>
    </row>
    <row r="20" spans="1:52" s="35" customFormat="1" ht="34.5">
      <c r="A20" s="42" t="s">
        <v>49</v>
      </c>
      <c r="B20" s="43" t="s">
        <v>58</v>
      </c>
      <c r="C20" s="44" t="s">
        <v>175</v>
      </c>
      <c r="D20" s="45">
        <f t="shared" si="6"/>
        <v>50</v>
      </c>
      <c r="E20" s="45">
        <f t="shared" si="7"/>
        <v>21</v>
      </c>
      <c r="F20" s="46">
        <f t="shared" si="8"/>
        <v>8</v>
      </c>
      <c r="G20" s="46">
        <f t="shared" si="9"/>
        <v>8</v>
      </c>
      <c r="H20" s="47">
        <v>8</v>
      </c>
      <c r="I20" s="47"/>
      <c r="J20" s="47"/>
      <c r="K20" s="47"/>
      <c r="L20" s="46">
        <f t="shared" si="10"/>
        <v>5</v>
      </c>
      <c r="M20" s="45">
        <f t="shared" si="11"/>
        <v>29</v>
      </c>
      <c r="N20" s="48"/>
      <c r="O20" s="48"/>
      <c r="P20" s="48"/>
      <c r="Q20" s="48"/>
      <c r="R20" s="48"/>
      <c r="S20" s="48"/>
      <c r="T20" s="48"/>
      <c r="U20" s="48"/>
      <c r="V20" s="48">
        <v>8</v>
      </c>
      <c r="W20" s="48">
        <v>8</v>
      </c>
      <c r="X20" s="48">
        <v>5</v>
      </c>
      <c r="Y20" s="48">
        <v>29</v>
      </c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>
        <v>2</v>
      </c>
      <c r="AS20" s="48"/>
      <c r="AT20" s="48"/>
      <c r="AU20" s="48"/>
      <c r="AV20" s="48"/>
      <c r="AW20" s="48">
        <f t="shared" si="12"/>
        <v>0.84</v>
      </c>
      <c r="AX20" s="48"/>
      <c r="AY20" s="48"/>
      <c r="AZ20" s="48"/>
    </row>
    <row r="21" spans="1:52" s="35" customFormat="1" ht="34.5">
      <c r="A21" s="42" t="s">
        <v>59</v>
      </c>
      <c r="B21" s="43" t="s">
        <v>60</v>
      </c>
      <c r="C21" s="44" t="s">
        <v>176</v>
      </c>
      <c r="D21" s="45">
        <f t="shared" si="6"/>
        <v>75</v>
      </c>
      <c r="E21" s="45">
        <f t="shared" si="7"/>
        <v>29</v>
      </c>
      <c r="F21" s="46">
        <f t="shared" si="8"/>
        <v>8</v>
      </c>
      <c r="G21" s="46">
        <f t="shared" si="9"/>
        <v>16</v>
      </c>
      <c r="H21" s="47">
        <v>16</v>
      </c>
      <c r="I21" s="47"/>
      <c r="J21" s="47"/>
      <c r="K21" s="47"/>
      <c r="L21" s="46">
        <f t="shared" si="10"/>
        <v>5</v>
      </c>
      <c r="M21" s="45">
        <f t="shared" si="11"/>
        <v>46</v>
      </c>
      <c r="N21" s="48"/>
      <c r="O21" s="48"/>
      <c r="P21" s="48"/>
      <c r="Q21" s="48"/>
      <c r="R21" s="48">
        <v>8</v>
      </c>
      <c r="S21" s="48">
        <v>16</v>
      </c>
      <c r="T21" s="48">
        <v>5</v>
      </c>
      <c r="U21" s="48">
        <v>46</v>
      </c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>
        <v>3</v>
      </c>
      <c r="AR21" s="48"/>
      <c r="AS21" s="48"/>
      <c r="AT21" s="48"/>
      <c r="AU21" s="48"/>
      <c r="AV21" s="48"/>
      <c r="AW21" s="48">
        <f t="shared" si="12"/>
        <v>1.16</v>
      </c>
      <c r="AX21" s="48"/>
      <c r="AY21" s="48"/>
      <c r="AZ21" s="48"/>
    </row>
    <row r="22" spans="1:52" s="35" customFormat="1" ht="34.5">
      <c r="A22" s="42" t="s">
        <v>61</v>
      </c>
      <c r="B22" s="43" t="s">
        <v>62</v>
      </c>
      <c r="C22" s="44" t="s">
        <v>171</v>
      </c>
      <c r="D22" s="45">
        <f t="shared" si="6"/>
        <v>75</v>
      </c>
      <c r="E22" s="45">
        <f t="shared" si="7"/>
        <v>29</v>
      </c>
      <c r="F22" s="46">
        <f t="shared" si="8"/>
        <v>8</v>
      </c>
      <c r="G22" s="46">
        <f t="shared" si="9"/>
        <v>16</v>
      </c>
      <c r="H22" s="47"/>
      <c r="I22" s="47">
        <v>16</v>
      </c>
      <c r="J22" s="47"/>
      <c r="K22" s="47"/>
      <c r="L22" s="46">
        <f t="shared" si="10"/>
        <v>5</v>
      </c>
      <c r="M22" s="45">
        <f t="shared" si="11"/>
        <v>46</v>
      </c>
      <c r="N22" s="48">
        <v>8</v>
      </c>
      <c r="O22" s="48">
        <v>16</v>
      </c>
      <c r="P22" s="48">
        <v>5</v>
      </c>
      <c r="Q22" s="48">
        <v>46</v>
      </c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>
        <v>3</v>
      </c>
      <c r="AQ22" s="48"/>
      <c r="AR22" s="48"/>
      <c r="AS22" s="48"/>
      <c r="AT22" s="48"/>
      <c r="AU22" s="48"/>
      <c r="AV22" s="48"/>
      <c r="AW22" s="48">
        <f t="shared" si="12"/>
        <v>1.16</v>
      </c>
      <c r="AX22" s="48"/>
      <c r="AY22" s="48"/>
      <c r="AZ22" s="48"/>
    </row>
    <row r="23" spans="1:52" s="35" customFormat="1" ht="34.5">
      <c r="A23" s="42" t="s">
        <v>63</v>
      </c>
      <c r="B23" s="43" t="s">
        <v>64</v>
      </c>
      <c r="C23" s="44" t="s">
        <v>172</v>
      </c>
      <c r="D23" s="45">
        <f t="shared" si="6"/>
        <v>75</v>
      </c>
      <c r="E23" s="45">
        <f t="shared" si="7"/>
        <v>34</v>
      </c>
      <c r="F23" s="46">
        <f t="shared" si="8"/>
        <v>8</v>
      </c>
      <c r="G23" s="46">
        <f t="shared" si="9"/>
        <v>16</v>
      </c>
      <c r="H23" s="47">
        <v>16</v>
      </c>
      <c r="I23" s="47"/>
      <c r="J23" s="47"/>
      <c r="K23" s="47"/>
      <c r="L23" s="46">
        <f t="shared" si="10"/>
        <v>10</v>
      </c>
      <c r="M23" s="45">
        <f t="shared" si="11"/>
        <v>41</v>
      </c>
      <c r="N23" s="48">
        <v>8</v>
      </c>
      <c r="O23" s="48">
        <v>16</v>
      </c>
      <c r="P23" s="48">
        <v>10</v>
      </c>
      <c r="Q23" s="48">
        <v>41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>
        <v>3</v>
      </c>
      <c r="AQ23" s="48"/>
      <c r="AR23" s="48"/>
      <c r="AS23" s="48"/>
      <c r="AT23" s="48"/>
      <c r="AU23" s="48"/>
      <c r="AV23" s="48"/>
      <c r="AW23" s="48">
        <f t="shared" si="12"/>
        <v>1.36</v>
      </c>
      <c r="AX23" s="48">
        <v>3</v>
      </c>
      <c r="AY23" s="48"/>
      <c r="AZ23" s="48"/>
    </row>
    <row r="24" spans="1:52" s="35" customFormat="1" ht="34.5">
      <c r="A24" s="42" t="s">
        <v>65</v>
      </c>
      <c r="B24" s="43" t="s">
        <v>66</v>
      </c>
      <c r="C24" s="44" t="s">
        <v>177</v>
      </c>
      <c r="D24" s="45">
        <f t="shared" si="6"/>
        <v>75</v>
      </c>
      <c r="E24" s="45">
        <f t="shared" si="7"/>
        <v>37</v>
      </c>
      <c r="F24" s="46">
        <f t="shared" si="8"/>
        <v>8</v>
      </c>
      <c r="G24" s="46">
        <f t="shared" si="9"/>
        <v>24</v>
      </c>
      <c r="H24" s="47">
        <v>8</v>
      </c>
      <c r="I24" s="47">
        <v>16</v>
      </c>
      <c r="J24" s="47"/>
      <c r="K24" s="47"/>
      <c r="L24" s="46">
        <f t="shared" si="10"/>
        <v>5</v>
      </c>
      <c r="M24" s="45">
        <f t="shared" si="11"/>
        <v>38</v>
      </c>
      <c r="N24" s="48"/>
      <c r="O24" s="48"/>
      <c r="P24" s="48"/>
      <c r="Q24" s="48"/>
      <c r="R24" s="48"/>
      <c r="S24" s="48"/>
      <c r="T24" s="48"/>
      <c r="U24" s="48"/>
      <c r="V24" s="48">
        <v>8</v>
      </c>
      <c r="W24" s="48">
        <v>24</v>
      </c>
      <c r="X24" s="48">
        <v>5</v>
      </c>
      <c r="Y24" s="48">
        <v>38</v>
      </c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>
        <v>3</v>
      </c>
      <c r="AS24" s="48"/>
      <c r="AT24" s="48"/>
      <c r="AU24" s="48"/>
      <c r="AV24" s="48"/>
      <c r="AW24" s="48">
        <f t="shared" si="12"/>
        <v>1.48</v>
      </c>
      <c r="AX24" s="48"/>
      <c r="AY24" s="48"/>
      <c r="AZ24" s="48"/>
    </row>
    <row r="25" spans="1:52" s="35" customFormat="1" ht="34.5">
      <c r="A25" s="42" t="s">
        <v>67</v>
      </c>
      <c r="B25" s="43" t="s">
        <v>68</v>
      </c>
      <c r="C25" s="44" t="s">
        <v>178</v>
      </c>
      <c r="D25" s="45">
        <f t="shared" si="6"/>
        <v>150</v>
      </c>
      <c r="E25" s="45">
        <f t="shared" si="7"/>
        <v>55</v>
      </c>
      <c r="F25" s="46">
        <f t="shared" si="8"/>
        <v>16</v>
      </c>
      <c r="G25" s="46">
        <f t="shared" si="9"/>
        <v>24</v>
      </c>
      <c r="H25" s="47">
        <v>24</v>
      </c>
      <c r="I25" s="47"/>
      <c r="J25" s="47"/>
      <c r="K25" s="47"/>
      <c r="L25" s="46">
        <f t="shared" si="10"/>
        <v>15</v>
      </c>
      <c r="M25" s="45">
        <f t="shared" si="11"/>
        <v>95</v>
      </c>
      <c r="N25" s="48"/>
      <c r="O25" s="48"/>
      <c r="P25" s="48"/>
      <c r="Q25" s="48"/>
      <c r="R25" s="48"/>
      <c r="S25" s="48"/>
      <c r="T25" s="48"/>
      <c r="U25" s="48"/>
      <c r="V25" s="48">
        <v>8</v>
      </c>
      <c r="W25" s="48">
        <v>8</v>
      </c>
      <c r="X25" s="48">
        <v>5</v>
      </c>
      <c r="Y25" s="48">
        <v>29</v>
      </c>
      <c r="Z25" s="48">
        <v>8</v>
      </c>
      <c r="AA25" s="48">
        <v>16</v>
      </c>
      <c r="AB25" s="48">
        <v>10</v>
      </c>
      <c r="AC25" s="48">
        <v>66</v>
      </c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>
        <v>2</v>
      </c>
      <c r="AS25" s="48">
        <v>4</v>
      </c>
      <c r="AT25" s="48"/>
      <c r="AU25" s="48"/>
      <c r="AV25" s="48"/>
      <c r="AW25" s="48">
        <f t="shared" si="12"/>
        <v>2.2</v>
      </c>
      <c r="AX25" s="48">
        <v>6</v>
      </c>
      <c r="AY25" s="48"/>
      <c r="AZ25" s="48"/>
    </row>
    <row r="26" spans="1:52" s="50" customFormat="1" ht="44.25">
      <c r="A26" s="34" t="s">
        <v>69</v>
      </c>
      <c r="B26" s="38" t="s">
        <v>70</v>
      </c>
      <c r="C26" s="34"/>
      <c r="D26" s="39">
        <f aca="true" t="shared" si="13" ref="D26:AI26">SUM(D27:D47)</f>
        <v>2150</v>
      </c>
      <c r="E26" s="39">
        <f t="shared" si="13"/>
        <v>836</v>
      </c>
      <c r="F26" s="39">
        <f t="shared" si="13"/>
        <v>184</v>
      </c>
      <c r="G26" s="39">
        <f t="shared" si="13"/>
        <v>432</v>
      </c>
      <c r="H26" s="39">
        <f t="shared" si="13"/>
        <v>168</v>
      </c>
      <c r="I26" s="39">
        <f t="shared" si="13"/>
        <v>248</v>
      </c>
      <c r="J26" s="39">
        <f t="shared" si="13"/>
        <v>16</v>
      </c>
      <c r="K26" s="39">
        <f t="shared" si="13"/>
        <v>0</v>
      </c>
      <c r="L26" s="39">
        <f t="shared" si="13"/>
        <v>220</v>
      </c>
      <c r="M26" s="39">
        <f t="shared" si="13"/>
        <v>1314</v>
      </c>
      <c r="N26" s="39">
        <f t="shared" si="13"/>
        <v>40</v>
      </c>
      <c r="O26" s="39">
        <f t="shared" si="13"/>
        <v>80</v>
      </c>
      <c r="P26" s="39">
        <f t="shared" si="13"/>
        <v>40</v>
      </c>
      <c r="Q26" s="39">
        <f t="shared" si="13"/>
        <v>215</v>
      </c>
      <c r="R26" s="39">
        <f t="shared" si="13"/>
        <v>32</v>
      </c>
      <c r="S26" s="39">
        <f t="shared" si="13"/>
        <v>56</v>
      </c>
      <c r="T26" s="39">
        <f t="shared" si="13"/>
        <v>20</v>
      </c>
      <c r="U26" s="39">
        <f t="shared" si="13"/>
        <v>142</v>
      </c>
      <c r="V26" s="39">
        <f t="shared" si="13"/>
        <v>40</v>
      </c>
      <c r="W26" s="39">
        <f t="shared" si="13"/>
        <v>88</v>
      </c>
      <c r="X26" s="39">
        <f t="shared" si="13"/>
        <v>45</v>
      </c>
      <c r="Y26" s="39">
        <f t="shared" si="13"/>
        <v>227</v>
      </c>
      <c r="Z26" s="39">
        <f t="shared" si="13"/>
        <v>40</v>
      </c>
      <c r="AA26" s="39">
        <f t="shared" si="13"/>
        <v>72</v>
      </c>
      <c r="AB26" s="39">
        <f t="shared" si="13"/>
        <v>30</v>
      </c>
      <c r="AC26" s="39">
        <f t="shared" si="13"/>
        <v>208</v>
      </c>
      <c r="AD26" s="39">
        <f t="shared" si="13"/>
        <v>24</v>
      </c>
      <c r="AE26" s="39">
        <f t="shared" si="13"/>
        <v>88</v>
      </c>
      <c r="AF26" s="39">
        <f t="shared" si="13"/>
        <v>55</v>
      </c>
      <c r="AG26" s="39">
        <f t="shared" si="13"/>
        <v>333</v>
      </c>
      <c r="AH26" s="39">
        <f t="shared" si="13"/>
        <v>8</v>
      </c>
      <c r="AI26" s="39">
        <f t="shared" si="13"/>
        <v>48</v>
      </c>
      <c r="AJ26" s="39">
        <f aca="true" t="shared" si="14" ref="AJ26:AZ26">SUM(AJ27:AJ47)</f>
        <v>30</v>
      </c>
      <c r="AK26" s="39">
        <f t="shared" si="14"/>
        <v>189</v>
      </c>
      <c r="AL26" s="39">
        <f t="shared" si="14"/>
        <v>0</v>
      </c>
      <c r="AM26" s="39">
        <f t="shared" si="14"/>
        <v>0</v>
      </c>
      <c r="AN26" s="39">
        <f t="shared" si="14"/>
        <v>0</v>
      </c>
      <c r="AO26" s="39">
        <f t="shared" si="14"/>
        <v>0</v>
      </c>
      <c r="AP26" s="39">
        <f t="shared" si="14"/>
        <v>15</v>
      </c>
      <c r="AQ26" s="39">
        <f t="shared" si="14"/>
        <v>10</v>
      </c>
      <c r="AR26" s="39">
        <f t="shared" si="14"/>
        <v>16</v>
      </c>
      <c r="AS26" s="39">
        <f t="shared" si="14"/>
        <v>14</v>
      </c>
      <c r="AT26" s="39">
        <f t="shared" si="14"/>
        <v>20</v>
      </c>
      <c r="AU26" s="39">
        <f t="shared" si="14"/>
        <v>11</v>
      </c>
      <c r="AV26" s="39">
        <f t="shared" si="14"/>
        <v>0</v>
      </c>
      <c r="AW26" s="39">
        <f t="shared" si="14"/>
        <v>33.44</v>
      </c>
      <c r="AX26" s="39">
        <f t="shared" si="14"/>
        <v>82</v>
      </c>
      <c r="AY26" s="39">
        <f t="shared" si="14"/>
        <v>7</v>
      </c>
      <c r="AZ26" s="39">
        <f t="shared" si="14"/>
        <v>16</v>
      </c>
    </row>
    <row r="27" spans="1:52" s="35" customFormat="1" ht="34.5">
      <c r="A27" s="42" t="s">
        <v>39</v>
      </c>
      <c r="B27" s="43" t="s">
        <v>71</v>
      </c>
      <c r="C27" s="44" t="s">
        <v>179</v>
      </c>
      <c r="D27" s="45">
        <f aca="true" t="shared" si="15" ref="D27:D47">SUM(E27,M27)</f>
        <v>100</v>
      </c>
      <c r="E27" s="45">
        <f aca="true" t="shared" si="16" ref="E27:E47">SUM(F27:G27,L27)</f>
        <v>42</v>
      </c>
      <c r="F27" s="46">
        <f aca="true" t="shared" si="17" ref="F27:F47">SUM(N27,R27,V27,Z27,AD27,AH27,AL27)</f>
        <v>0</v>
      </c>
      <c r="G27" s="46">
        <f aca="true" t="shared" si="18" ref="G27:G47">SUM(O27,S27,W27,AA27,AE27,AI27,AM27)</f>
        <v>32</v>
      </c>
      <c r="H27" s="47"/>
      <c r="I27" s="47">
        <v>32</v>
      </c>
      <c r="J27" s="47"/>
      <c r="K27" s="47"/>
      <c r="L27" s="46">
        <f aca="true" t="shared" si="19" ref="L27:L47">SUM(P27,T27,X27,AB27,AF27,AJ27,AN27)</f>
        <v>10</v>
      </c>
      <c r="M27" s="45">
        <f aca="true" t="shared" si="20" ref="M27:M47">SUM(Q27,U27,Y27,AC27,AG27,AK27,AO27)</f>
        <v>58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>
        <v>16</v>
      </c>
      <c r="AF27" s="48">
        <v>5</v>
      </c>
      <c r="AG27" s="48">
        <v>29</v>
      </c>
      <c r="AH27" s="48"/>
      <c r="AI27" s="48">
        <v>16</v>
      </c>
      <c r="AJ27" s="48">
        <v>5</v>
      </c>
      <c r="AK27" s="48">
        <v>29</v>
      </c>
      <c r="AL27" s="48"/>
      <c r="AM27" s="48"/>
      <c r="AN27" s="48"/>
      <c r="AO27" s="48"/>
      <c r="AP27" s="48"/>
      <c r="AQ27" s="48"/>
      <c r="AR27" s="48"/>
      <c r="AS27" s="48"/>
      <c r="AT27" s="48">
        <v>2</v>
      </c>
      <c r="AU27" s="48">
        <v>2</v>
      </c>
      <c r="AV27" s="48"/>
      <c r="AW27" s="48">
        <f aca="true" t="shared" si="21" ref="AW27:AW47">E27/25</f>
        <v>1.68</v>
      </c>
      <c r="AX27" s="48">
        <f aca="true" t="shared" si="22" ref="AX27:AX44">SUM(AP27:AU27)</f>
        <v>4</v>
      </c>
      <c r="AY27" s="48"/>
      <c r="AZ27" s="48"/>
    </row>
    <row r="28" spans="1:52" s="35" customFormat="1" ht="34.5">
      <c r="A28" s="42" t="s">
        <v>41</v>
      </c>
      <c r="B28" s="43" t="s">
        <v>72</v>
      </c>
      <c r="C28" s="44" t="s">
        <v>171</v>
      </c>
      <c r="D28" s="45">
        <f t="shared" si="15"/>
        <v>100</v>
      </c>
      <c r="E28" s="45">
        <f t="shared" si="16"/>
        <v>42</v>
      </c>
      <c r="F28" s="46">
        <f t="shared" si="17"/>
        <v>8</v>
      </c>
      <c r="G28" s="46">
        <f t="shared" si="18"/>
        <v>24</v>
      </c>
      <c r="H28" s="47"/>
      <c r="I28" s="47">
        <v>24</v>
      </c>
      <c r="J28" s="47"/>
      <c r="K28" s="47"/>
      <c r="L28" s="46">
        <f t="shared" si="19"/>
        <v>10</v>
      </c>
      <c r="M28" s="45">
        <f t="shared" si="20"/>
        <v>58</v>
      </c>
      <c r="N28" s="48">
        <v>8</v>
      </c>
      <c r="O28" s="48">
        <v>24</v>
      </c>
      <c r="P28" s="48">
        <v>10</v>
      </c>
      <c r="Q28" s="48">
        <v>58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>
        <v>4</v>
      </c>
      <c r="AQ28" s="48"/>
      <c r="AR28" s="48"/>
      <c r="AS28" s="48"/>
      <c r="AT28" s="48"/>
      <c r="AU28" s="48"/>
      <c r="AV28" s="48"/>
      <c r="AW28" s="48">
        <f t="shared" si="21"/>
        <v>1.68</v>
      </c>
      <c r="AX28" s="48">
        <f t="shared" si="22"/>
        <v>4</v>
      </c>
      <c r="AY28" s="48"/>
      <c r="AZ28" s="48"/>
    </row>
    <row r="29" spans="1:52" s="35" customFormat="1" ht="34.5">
      <c r="A29" s="42" t="s">
        <v>43</v>
      </c>
      <c r="B29" s="43" t="s">
        <v>73</v>
      </c>
      <c r="C29" s="44" t="s">
        <v>180</v>
      </c>
      <c r="D29" s="45">
        <f t="shared" si="15"/>
        <v>200</v>
      </c>
      <c r="E29" s="45">
        <f t="shared" si="16"/>
        <v>84</v>
      </c>
      <c r="F29" s="46">
        <f t="shared" si="17"/>
        <v>16</v>
      </c>
      <c r="G29" s="46">
        <f t="shared" si="18"/>
        <v>48</v>
      </c>
      <c r="H29" s="47"/>
      <c r="I29" s="47">
        <v>48</v>
      </c>
      <c r="J29" s="47"/>
      <c r="K29" s="47"/>
      <c r="L29" s="46">
        <f t="shared" si="19"/>
        <v>20</v>
      </c>
      <c r="M29" s="45">
        <f t="shared" si="20"/>
        <v>116</v>
      </c>
      <c r="N29" s="48"/>
      <c r="O29" s="48"/>
      <c r="P29" s="48"/>
      <c r="Q29" s="48"/>
      <c r="R29" s="48">
        <v>8</v>
      </c>
      <c r="S29" s="48">
        <v>24</v>
      </c>
      <c r="T29" s="48">
        <v>5</v>
      </c>
      <c r="U29" s="48">
        <v>38</v>
      </c>
      <c r="V29" s="48">
        <v>8</v>
      </c>
      <c r="W29" s="48">
        <v>24</v>
      </c>
      <c r="X29" s="48">
        <v>15</v>
      </c>
      <c r="Y29" s="48">
        <v>78</v>
      </c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>
        <v>3</v>
      </c>
      <c r="AR29" s="48">
        <v>5</v>
      </c>
      <c r="AS29" s="48"/>
      <c r="AT29" s="48"/>
      <c r="AU29" s="48"/>
      <c r="AV29" s="48"/>
      <c r="AW29" s="48">
        <f t="shared" si="21"/>
        <v>3.36</v>
      </c>
      <c r="AX29" s="48">
        <f t="shared" si="22"/>
        <v>8</v>
      </c>
      <c r="AY29" s="48"/>
      <c r="AZ29" s="48"/>
    </row>
    <row r="30" spans="1:52" s="35" customFormat="1" ht="34.5">
      <c r="A30" s="42" t="s">
        <v>45</v>
      </c>
      <c r="B30" s="43" t="s">
        <v>74</v>
      </c>
      <c r="C30" s="44" t="s">
        <v>181</v>
      </c>
      <c r="D30" s="45">
        <f t="shared" si="15"/>
        <v>200</v>
      </c>
      <c r="E30" s="45">
        <f t="shared" si="16"/>
        <v>84</v>
      </c>
      <c r="F30" s="46">
        <f t="shared" si="17"/>
        <v>16</v>
      </c>
      <c r="G30" s="46">
        <f t="shared" si="18"/>
        <v>48</v>
      </c>
      <c r="H30" s="47"/>
      <c r="I30" s="47">
        <v>48</v>
      </c>
      <c r="J30" s="47"/>
      <c r="K30" s="47"/>
      <c r="L30" s="46">
        <f t="shared" si="19"/>
        <v>20</v>
      </c>
      <c r="M30" s="45">
        <f t="shared" si="20"/>
        <v>116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>
        <v>8</v>
      </c>
      <c r="AA30" s="48">
        <v>24</v>
      </c>
      <c r="AB30" s="48">
        <v>5</v>
      </c>
      <c r="AC30" s="48">
        <v>38</v>
      </c>
      <c r="AD30" s="48">
        <v>8</v>
      </c>
      <c r="AE30" s="48">
        <v>24</v>
      </c>
      <c r="AF30" s="48">
        <v>15</v>
      </c>
      <c r="AG30" s="48">
        <v>78</v>
      </c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>
        <v>3</v>
      </c>
      <c r="AT30" s="48">
        <v>5</v>
      </c>
      <c r="AU30" s="48"/>
      <c r="AV30" s="48"/>
      <c r="AW30" s="48">
        <f t="shared" si="21"/>
        <v>3.36</v>
      </c>
      <c r="AX30" s="48">
        <f t="shared" si="22"/>
        <v>8</v>
      </c>
      <c r="AY30" s="48"/>
      <c r="AZ30" s="48"/>
    </row>
    <row r="31" spans="1:52" s="35" customFormat="1" ht="34.5">
      <c r="A31" s="42" t="s">
        <v>47</v>
      </c>
      <c r="B31" s="43" t="s">
        <v>75</v>
      </c>
      <c r="C31" s="44" t="s">
        <v>177</v>
      </c>
      <c r="D31" s="45">
        <f t="shared" si="15"/>
        <v>75</v>
      </c>
      <c r="E31" s="45">
        <f t="shared" si="16"/>
        <v>37</v>
      </c>
      <c r="F31" s="46">
        <f t="shared" si="17"/>
        <v>8</v>
      </c>
      <c r="G31" s="46">
        <f t="shared" si="18"/>
        <v>24</v>
      </c>
      <c r="H31" s="47"/>
      <c r="I31" s="47">
        <v>24</v>
      </c>
      <c r="J31" s="47"/>
      <c r="K31" s="47"/>
      <c r="L31" s="46">
        <f t="shared" si="19"/>
        <v>5</v>
      </c>
      <c r="M31" s="45">
        <f t="shared" si="20"/>
        <v>38</v>
      </c>
      <c r="N31" s="48"/>
      <c r="O31" s="48"/>
      <c r="P31" s="48"/>
      <c r="Q31" s="48"/>
      <c r="R31" s="48"/>
      <c r="S31" s="48"/>
      <c r="T31" s="48"/>
      <c r="U31" s="48"/>
      <c r="V31" s="48">
        <v>8</v>
      </c>
      <c r="W31" s="48">
        <v>24</v>
      </c>
      <c r="X31" s="48">
        <v>5</v>
      </c>
      <c r="Y31" s="48">
        <v>38</v>
      </c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>
        <v>3</v>
      </c>
      <c r="AS31" s="48"/>
      <c r="AT31" s="48"/>
      <c r="AU31" s="48"/>
      <c r="AV31" s="48"/>
      <c r="AW31" s="48">
        <f t="shared" si="21"/>
        <v>1.48</v>
      </c>
      <c r="AX31" s="48">
        <f t="shared" si="22"/>
        <v>3</v>
      </c>
      <c r="AY31" s="48"/>
      <c r="AZ31" s="48"/>
    </row>
    <row r="32" spans="1:52" s="35" customFormat="1" ht="34.5">
      <c r="A32" s="42" t="s">
        <v>49</v>
      </c>
      <c r="B32" s="43" t="s">
        <v>76</v>
      </c>
      <c r="C32" s="44" t="s">
        <v>176</v>
      </c>
      <c r="D32" s="45">
        <f t="shared" si="15"/>
        <v>200</v>
      </c>
      <c r="E32" s="45">
        <f t="shared" si="16"/>
        <v>84</v>
      </c>
      <c r="F32" s="46">
        <f t="shared" si="17"/>
        <v>32</v>
      </c>
      <c r="G32" s="46">
        <f t="shared" si="18"/>
        <v>32</v>
      </c>
      <c r="H32" s="47">
        <v>32</v>
      </c>
      <c r="I32" s="47"/>
      <c r="J32" s="47"/>
      <c r="K32" s="47"/>
      <c r="L32" s="46">
        <f t="shared" si="19"/>
        <v>20</v>
      </c>
      <c r="M32" s="45">
        <f t="shared" si="20"/>
        <v>116</v>
      </c>
      <c r="N32" s="48">
        <v>16</v>
      </c>
      <c r="O32" s="48">
        <v>16</v>
      </c>
      <c r="P32" s="48">
        <v>10</v>
      </c>
      <c r="Q32" s="48">
        <v>58</v>
      </c>
      <c r="R32" s="48">
        <v>16</v>
      </c>
      <c r="S32" s="48">
        <v>16</v>
      </c>
      <c r="T32" s="48">
        <v>10</v>
      </c>
      <c r="U32" s="48">
        <v>58</v>
      </c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>
        <v>4</v>
      </c>
      <c r="AQ32" s="48">
        <v>4</v>
      </c>
      <c r="AR32" s="48"/>
      <c r="AS32" s="48"/>
      <c r="AT32" s="48"/>
      <c r="AU32" s="48"/>
      <c r="AV32" s="48"/>
      <c r="AW32" s="48">
        <f t="shared" si="21"/>
        <v>3.36</v>
      </c>
      <c r="AX32" s="48">
        <f t="shared" si="22"/>
        <v>8</v>
      </c>
      <c r="AY32" s="48"/>
      <c r="AZ32" s="48"/>
    </row>
    <row r="33" spans="1:52" s="35" customFormat="1" ht="34.5">
      <c r="A33" s="42" t="s">
        <v>59</v>
      </c>
      <c r="B33" s="43" t="s">
        <v>77</v>
      </c>
      <c r="C33" s="44" t="s">
        <v>175</v>
      </c>
      <c r="D33" s="45">
        <f t="shared" si="15"/>
        <v>75</v>
      </c>
      <c r="E33" s="45">
        <f t="shared" si="16"/>
        <v>34</v>
      </c>
      <c r="F33" s="46">
        <f t="shared" si="17"/>
        <v>8</v>
      </c>
      <c r="G33" s="46">
        <f t="shared" si="18"/>
        <v>16</v>
      </c>
      <c r="H33" s="47">
        <v>16</v>
      </c>
      <c r="I33" s="47"/>
      <c r="J33" s="47"/>
      <c r="K33" s="47"/>
      <c r="L33" s="46">
        <f t="shared" si="19"/>
        <v>10</v>
      </c>
      <c r="M33" s="45">
        <f t="shared" si="20"/>
        <v>41</v>
      </c>
      <c r="N33" s="48"/>
      <c r="O33" s="48"/>
      <c r="P33" s="48"/>
      <c r="Q33" s="48"/>
      <c r="R33" s="48"/>
      <c r="S33" s="48"/>
      <c r="T33" s="48"/>
      <c r="U33" s="48"/>
      <c r="V33" s="48">
        <v>8</v>
      </c>
      <c r="W33" s="48">
        <v>16</v>
      </c>
      <c r="X33" s="48">
        <v>10</v>
      </c>
      <c r="Y33" s="48">
        <v>41</v>
      </c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>
        <v>3</v>
      </c>
      <c r="AS33" s="48"/>
      <c r="AT33" s="48"/>
      <c r="AU33" s="48"/>
      <c r="AV33" s="48"/>
      <c r="AW33" s="48">
        <f t="shared" si="21"/>
        <v>1.36</v>
      </c>
      <c r="AX33" s="48">
        <f t="shared" si="22"/>
        <v>3</v>
      </c>
      <c r="AY33" s="48"/>
      <c r="AZ33" s="48"/>
    </row>
    <row r="34" spans="1:52" s="35" customFormat="1" ht="34.5">
      <c r="A34" s="42" t="s">
        <v>61</v>
      </c>
      <c r="B34" s="43" t="s">
        <v>78</v>
      </c>
      <c r="C34" s="44" t="s">
        <v>171</v>
      </c>
      <c r="D34" s="45">
        <f t="shared" si="15"/>
        <v>100</v>
      </c>
      <c r="E34" s="45">
        <f t="shared" si="16"/>
        <v>42</v>
      </c>
      <c r="F34" s="46">
        <f t="shared" si="17"/>
        <v>8</v>
      </c>
      <c r="G34" s="46">
        <f t="shared" si="18"/>
        <v>24</v>
      </c>
      <c r="H34" s="47"/>
      <c r="I34" s="47">
        <v>24</v>
      </c>
      <c r="J34" s="47"/>
      <c r="K34" s="47"/>
      <c r="L34" s="46">
        <f t="shared" si="19"/>
        <v>10</v>
      </c>
      <c r="M34" s="45">
        <f t="shared" si="20"/>
        <v>58</v>
      </c>
      <c r="N34" s="48">
        <v>8</v>
      </c>
      <c r="O34" s="48">
        <v>24</v>
      </c>
      <c r="P34" s="48">
        <v>10</v>
      </c>
      <c r="Q34" s="48">
        <v>58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>
        <v>4</v>
      </c>
      <c r="AQ34" s="48"/>
      <c r="AR34" s="48"/>
      <c r="AS34" s="48"/>
      <c r="AT34" s="48"/>
      <c r="AU34" s="48"/>
      <c r="AV34" s="48"/>
      <c r="AW34" s="48">
        <f t="shared" si="21"/>
        <v>1.68</v>
      </c>
      <c r="AX34" s="48">
        <f t="shared" si="22"/>
        <v>4</v>
      </c>
      <c r="AY34" s="48"/>
      <c r="AZ34" s="48"/>
    </row>
    <row r="35" spans="1:52" s="35" customFormat="1" ht="34.5">
      <c r="A35" s="42" t="s">
        <v>63</v>
      </c>
      <c r="B35" s="43" t="s">
        <v>79</v>
      </c>
      <c r="C35" s="44" t="s">
        <v>182</v>
      </c>
      <c r="D35" s="45">
        <f t="shared" si="15"/>
        <v>100</v>
      </c>
      <c r="E35" s="45">
        <f t="shared" si="16"/>
        <v>34</v>
      </c>
      <c r="F35" s="46">
        <f t="shared" si="17"/>
        <v>8</v>
      </c>
      <c r="G35" s="46">
        <f t="shared" si="18"/>
        <v>16</v>
      </c>
      <c r="H35" s="47">
        <v>16</v>
      </c>
      <c r="I35" s="47"/>
      <c r="J35" s="47"/>
      <c r="K35" s="47"/>
      <c r="L35" s="46">
        <f t="shared" si="19"/>
        <v>10</v>
      </c>
      <c r="M35" s="45">
        <f t="shared" si="20"/>
        <v>66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>
        <v>8</v>
      </c>
      <c r="AA35" s="48">
        <v>16</v>
      </c>
      <c r="AB35" s="48">
        <v>10</v>
      </c>
      <c r="AC35" s="48">
        <v>66</v>
      </c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>
        <v>4</v>
      </c>
      <c r="AT35" s="48"/>
      <c r="AU35" s="48"/>
      <c r="AV35" s="48"/>
      <c r="AW35" s="48">
        <f t="shared" si="21"/>
        <v>1.36</v>
      </c>
      <c r="AX35" s="48">
        <f t="shared" si="22"/>
        <v>4</v>
      </c>
      <c r="AY35" s="48"/>
      <c r="AZ35" s="48"/>
    </row>
    <row r="36" spans="1:52" s="35" customFormat="1" ht="34.5">
      <c r="A36" s="42" t="s">
        <v>65</v>
      </c>
      <c r="B36" s="43" t="s">
        <v>80</v>
      </c>
      <c r="C36" s="44" t="s">
        <v>176</v>
      </c>
      <c r="D36" s="45">
        <f t="shared" si="15"/>
        <v>75</v>
      </c>
      <c r="E36" s="45">
        <f t="shared" si="16"/>
        <v>29</v>
      </c>
      <c r="F36" s="46">
        <f t="shared" si="17"/>
        <v>8</v>
      </c>
      <c r="G36" s="46">
        <f t="shared" si="18"/>
        <v>16</v>
      </c>
      <c r="H36" s="47"/>
      <c r="I36" s="47">
        <v>16</v>
      </c>
      <c r="J36" s="47"/>
      <c r="K36" s="47"/>
      <c r="L36" s="46">
        <f t="shared" si="19"/>
        <v>5</v>
      </c>
      <c r="M36" s="45">
        <f t="shared" si="20"/>
        <v>46</v>
      </c>
      <c r="N36" s="48"/>
      <c r="O36" s="48"/>
      <c r="P36" s="48"/>
      <c r="Q36" s="48"/>
      <c r="R36" s="48">
        <v>8</v>
      </c>
      <c r="S36" s="48">
        <v>16</v>
      </c>
      <c r="T36" s="48">
        <v>5</v>
      </c>
      <c r="U36" s="48">
        <v>46</v>
      </c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>
        <v>3</v>
      </c>
      <c r="AR36" s="48"/>
      <c r="AS36" s="48"/>
      <c r="AT36" s="48"/>
      <c r="AU36" s="48"/>
      <c r="AV36" s="48"/>
      <c r="AW36" s="48">
        <f t="shared" si="21"/>
        <v>1.16</v>
      </c>
      <c r="AX36" s="48">
        <f t="shared" si="22"/>
        <v>3</v>
      </c>
      <c r="AY36" s="48"/>
      <c r="AZ36" s="48"/>
    </row>
    <row r="37" spans="1:52" s="35" customFormat="1" ht="34.5">
      <c r="A37" s="42" t="s">
        <v>67</v>
      </c>
      <c r="B37" s="43" t="s">
        <v>81</v>
      </c>
      <c r="C37" s="44" t="s">
        <v>172</v>
      </c>
      <c r="D37" s="45">
        <f t="shared" si="15"/>
        <v>75</v>
      </c>
      <c r="E37" s="45">
        <f t="shared" si="16"/>
        <v>34</v>
      </c>
      <c r="F37" s="46">
        <f t="shared" si="17"/>
        <v>8</v>
      </c>
      <c r="G37" s="46">
        <f t="shared" si="18"/>
        <v>16</v>
      </c>
      <c r="H37" s="47">
        <v>16</v>
      </c>
      <c r="I37" s="47"/>
      <c r="J37" s="47"/>
      <c r="K37" s="47"/>
      <c r="L37" s="46">
        <f t="shared" si="19"/>
        <v>10</v>
      </c>
      <c r="M37" s="45">
        <f t="shared" si="20"/>
        <v>41</v>
      </c>
      <c r="N37" s="48">
        <v>8</v>
      </c>
      <c r="O37" s="48">
        <v>16</v>
      </c>
      <c r="P37" s="48">
        <v>10</v>
      </c>
      <c r="Q37" s="48">
        <v>41</v>
      </c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>
        <v>3</v>
      </c>
      <c r="AQ37" s="48"/>
      <c r="AR37" s="48"/>
      <c r="AS37" s="48"/>
      <c r="AT37" s="48"/>
      <c r="AU37" s="48"/>
      <c r="AV37" s="48"/>
      <c r="AW37" s="48">
        <f t="shared" si="21"/>
        <v>1.36</v>
      </c>
      <c r="AX37" s="48">
        <f t="shared" si="22"/>
        <v>3</v>
      </c>
      <c r="AY37" s="48">
        <v>3</v>
      </c>
      <c r="AZ37" s="48"/>
    </row>
    <row r="38" spans="1:52" s="35" customFormat="1" ht="34.5">
      <c r="A38" s="42" t="s">
        <v>82</v>
      </c>
      <c r="B38" s="43" t="s">
        <v>83</v>
      </c>
      <c r="C38" s="44" t="s">
        <v>170</v>
      </c>
      <c r="D38" s="45">
        <f t="shared" si="15"/>
        <v>125</v>
      </c>
      <c r="E38" s="45">
        <f t="shared" si="16"/>
        <v>31</v>
      </c>
      <c r="F38" s="46">
        <f t="shared" si="17"/>
        <v>0</v>
      </c>
      <c r="G38" s="46">
        <f t="shared" si="18"/>
        <v>16</v>
      </c>
      <c r="H38" s="47"/>
      <c r="I38" s="47"/>
      <c r="J38" s="47">
        <v>16</v>
      </c>
      <c r="K38" s="47"/>
      <c r="L38" s="46">
        <f t="shared" si="19"/>
        <v>15</v>
      </c>
      <c r="M38" s="45">
        <f t="shared" si="20"/>
        <v>94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>
        <v>16</v>
      </c>
      <c r="AF38" s="48">
        <v>15</v>
      </c>
      <c r="AG38" s="48">
        <v>94</v>
      </c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>
        <v>5</v>
      </c>
      <c r="AU38" s="48"/>
      <c r="AV38" s="48"/>
      <c r="AW38" s="48">
        <f t="shared" si="21"/>
        <v>1.24</v>
      </c>
      <c r="AX38" s="48">
        <f t="shared" si="22"/>
        <v>5</v>
      </c>
      <c r="AY38" s="48"/>
      <c r="AZ38" s="48">
        <v>5</v>
      </c>
    </row>
    <row r="39" spans="1:52" s="35" customFormat="1" ht="34.5">
      <c r="A39" s="42" t="s">
        <v>84</v>
      </c>
      <c r="B39" s="43" t="s">
        <v>85</v>
      </c>
      <c r="C39" s="44" t="s">
        <v>179</v>
      </c>
      <c r="D39" s="45">
        <f t="shared" si="15"/>
        <v>125</v>
      </c>
      <c r="E39" s="45">
        <f t="shared" si="16"/>
        <v>31</v>
      </c>
      <c r="F39" s="46">
        <f t="shared" si="17"/>
        <v>0</v>
      </c>
      <c r="G39" s="46">
        <f t="shared" si="18"/>
        <v>16</v>
      </c>
      <c r="H39" s="47"/>
      <c r="I39" s="47">
        <v>16</v>
      </c>
      <c r="J39" s="47"/>
      <c r="K39" s="47"/>
      <c r="L39" s="46">
        <f t="shared" si="19"/>
        <v>15</v>
      </c>
      <c r="M39" s="45">
        <f t="shared" si="20"/>
        <v>94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>
        <v>16</v>
      </c>
      <c r="AJ39" s="48">
        <v>15</v>
      </c>
      <c r="AK39" s="48">
        <v>94</v>
      </c>
      <c r="AL39" s="48"/>
      <c r="AM39" s="48"/>
      <c r="AN39" s="48"/>
      <c r="AO39" s="48"/>
      <c r="AP39" s="48"/>
      <c r="AQ39" s="48"/>
      <c r="AR39" s="48"/>
      <c r="AS39" s="48"/>
      <c r="AT39" s="48"/>
      <c r="AU39" s="48">
        <v>5</v>
      </c>
      <c r="AV39" s="48"/>
      <c r="AW39" s="48">
        <f t="shared" si="21"/>
        <v>1.24</v>
      </c>
      <c r="AX39" s="48">
        <f t="shared" si="22"/>
        <v>5</v>
      </c>
      <c r="AY39" s="48"/>
      <c r="AZ39" s="48"/>
    </row>
    <row r="40" spans="1:52" s="35" customFormat="1" ht="60" customHeight="1">
      <c r="A40" s="42" t="s">
        <v>86</v>
      </c>
      <c r="B40" s="43" t="s">
        <v>194</v>
      </c>
      <c r="C40" s="44" t="s">
        <v>170</v>
      </c>
      <c r="D40" s="45">
        <f t="shared" si="15"/>
        <v>100</v>
      </c>
      <c r="E40" s="45">
        <f t="shared" si="16"/>
        <v>34</v>
      </c>
      <c r="F40" s="46">
        <f t="shared" si="17"/>
        <v>8</v>
      </c>
      <c r="G40" s="46">
        <f t="shared" si="18"/>
        <v>16</v>
      </c>
      <c r="H40" s="47"/>
      <c r="I40" s="47">
        <v>16</v>
      </c>
      <c r="J40" s="47"/>
      <c r="K40" s="47"/>
      <c r="L40" s="46">
        <f t="shared" si="19"/>
        <v>10</v>
      </c>
      <c r="M40" s="45">
        <f t="shared" si="20"/>
        <v>66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>
        <v>8</v>
      </c>
      <c r="AE40" s="48">
        <v>16</v>
      </c>
      <c r="AF40" s="48">
        <v>10</v>
      </c>
      <c r="AG40" s="48">
        <v>66</v>
      </c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>
        <v>4</v>
      </c>
      <c r="AU40" s="48"/>
      <c r="AV40" s="48"/>
      <c r="AW40" s="48">
        <f t="shared" si="21"/>
        <v>1.36</v>
      </c>
      <c r="AX40" s="48">
        <f t="shared" si="22"/>
        <v>4</v>
      </c>
      <c r="AY40" s="48"/>
      <c r="AZ40" s="48">
        <v>4</v>
      </c>
    </row>
    <row r="41" spans="1:52" s="35" customFormat="1" ht="39.75" customHeight="1">
      <c r="A41" s="42" t="s">
        <v>88</v>
      </c>
      <c r="B41" s="43" t="s">
        <v>89</v>
      </c>
      <c r="C41" s="44" t="s">
        <v>179</v>
      </c>
      <c r="D41" s="45">
        <f t="shared" si="15"/>
        <v>100</v>
      </c>
      <c r="E41" s="45">
        <f t="shared" si="16"/>
        <v>34</v>
      </c>
      <c r="F41" s="46">
        <f t="shared" si="17"/>
        <v>8</v>
      </c>
      <c r="G41" s="46">
        <f t="shared" si="18"/>
        <v>16</v>
      </c>
      <c r="H41" s="47">
        <v>16</v>
      </c>
      <c r="I41" s="47"/>
      <c r="J41" s="47"/>
      <c r="K41" s="47"/>
      <c r="L41" s="46">
        <f t="shared" si="19"/>
        <v>10</v>
      </c>
      <c r="M41" s="45">
        <f t="shared" si="20"/>
        <v>66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>
        <v>8</v>
      </c>
      <c r="AI41" s="48">
        <v>16</v>
      </c>
      <c r="AJ41" s="48">
        <v>10</v>
      </c>
      <c r="AK41" s="48">
        <v>66</v>
      </c>
      <c r="AL41" s="48"/>
      <c r="AM41" s="48"/>
      <c r="AN41" s="48"/>
      <c r="AO41" s="48"/>
      <c r="AP41" s="48"/>
      <c r="AQ41" s="48"/>
      <c r="AR41" s="48"/>
      <c r="AS41" s="48"/>
      <c r="AT41" s="48"/>
      <c r="AU41" s="48">
        <v>4</v>
      </c>
      <c r="AV41" s="48"/>
      <c r="AW41" s="48">
        <f t="shared" si="21"/>
        <v>1.36</v>
      </c>
      <c r="AX41" s="48">
        <f t="shared" si="22"/>
        <v>4</v>
      </c>
      <c r="AY41" s="48"/>
      <c r="AZ41" s="48"/>
    </row>
    <row r="42" spans="1:52" s="35" customFormat="1" ht="41.25" customHeight="1">
      <c r="A42" s="42" t="s">
        <v>90</v>
      </c>
      <c r="B42" s="43" t="s">
        <v>91</v>
      </c>
      <c r="C42" s="44" t="s">
        <v>175</v>
      </c>
      <c r="D42" s="45">
        <f t="shared" si="15"/>
        <v>75</v>
      </c>
      <c r="E42" s="45">
        <f t="shared" si="16"/>
        <v>34</v>
      </c>
      <c r="F42" s="46">
        <f t="shared" si="17"/>
        <v>8</v>
      </c>
      <c r="G42" s="46">
        <f t="shared" si="18"/>
        <v>16</v>
      </c>
      <c r="H42" s="47">
        <v>16</v>
      </c>
      <c r="I42" s="47"/>
      <c r="J42" s="47"/>
      <c r="K42" s="47"/>
      <c r="L42" s="46">
        <f t="shared" si="19"/>
        <v>10</v>
      </c>
      <c r="M42" s="45">
        <f t="shared" si="20"/>
        <v>41</v>
      </c>
      <c r="N42" s="48"/>
      <c r="O42" s="48"/>
      <c r="P42" s="48"/>
      <c r="Q42" s="48"/>
      <c r="R42" s="48"/>
      <c r="S42" s="48"/>
      <c r="T42" s="48"/>
      <c r="U42" s="48"/>
      <c r="V42" s="48">
        <v>8</v>
      </c>
      <c r="W42" s="48">
        <v>16</v>
      </c>
      <c r="X42" s="48">
        <v>10</v>
      </c>
      <c r="Y42" s="48">
        <v>41</v>
      </c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>
        <v>3</v>
      </c>
      <c r="AS42" s="48"/>
      <c r="AT42" s="48"/>
      <c r="AU42" s="48"/>
      <c r="AV42" s="48"/>
      <c r="AW42" s="48">
        <f t="shared" si="21"/>
        <v>1.36</v>
      </c>
      <c r="AX42" s="48">
        <f t="shared" si="22"/>
        <v>3</v>
      </c>
      <c r="AY42" s="48"/>
      <c r="AZ42" s="48"/>
    </row>
    <row r="43" spans="1:52" s="35" customFormat="1" ht="41.25" customHeight="1">
      <c r="A43" s="42" t="s">
        <v>92</v>
      </c>
      <c r="B43" s="43" t="s">
        <v>93</v>
      </c>
      <c r="C43" s="44" t="s">
        <v>184</v>
      </c>
      <c r="D43" s="45">
        <f t="shared" si="15"/>
        <v>100</v>
      </c>
      <c r="E43" s="45">
        <f t="shared" si="16"/>
        <v>34</v>
      </c>
      <c r="F43" s="46">
        <f t="shared" si="17"/>
        <v>8</v>
      </c>
      <c r="G43" s="46">
        <f t="shared" si="18"/>
        <v>16</v>
      </c>
      <c r="H43" s="47">
        <v>16</v>
      </c>
      <c r="I43" s="47"/>
      <c r="J43" s="47"/>
      <c r="K43" s="47"/>
      <c r="L43" s="46">
        <f t="shared" si="19"/>
        <v>10</v>
      </c>
      <c r="M43" s="45">
        <f t="shared" si="20"/>
        <v>66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>
        <v>8</v>
      </c>
      <c r="AE43" s="48">
        <v>16</v>
      </c>
      <c r="AF43" s="48">
        <v>10</v>
      </c>
      <c r="AG43" s="48">
        <v>66</v>
      </c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>
        <v>4</v>
      </c>
      <c r="AU43" s="48"/>
      <c r="AV43" s="48"/>
      <c r="AW43" s="48">
        <f t="shared" si="21"/>
        <v>1.36</v>
      </c>
      <c r="AX43" s="48">
        <f t="shared" si="22"/>
        <v>4</v>
      </c>
      <c r="AY43" s="48"/>
      <c r="AZ43" s="48"/>
    </row>
    <row r="44" spans="1:52" s="35" customFormat="1" ht="54" customHeight="1">
      <c r="A44" s="42" t="s">
        <v>94</v>
      </c>
      <c r="B44" s="43" t="s">
        <v>95</v>
      </c>
      <c r="C44" s="44" t="s">
        <v>185</v>
      </c>
      <c r="D44" s="45">
        <f t="shared" si="15"/>
        <v>75</v>
      </c>
      <c r="E44" s="45">
        <f t="shared" si="16"/>
        <v>29</v>
      </c>
      <c r="F44" s="46">
        <f t="shared" si="17"/>
        <v>8</v>
      </c>
      <c r="G44" s="46">
        <f t="shared" si="18"/>
        <v>16</v>
      </c>
      <c r="H44" s="47">
        <v>16</v>
      </c>
      <c r="I44" s="47"/>
      <c r="J44" s="47"/>
      <c r="K44" s="47"/>
      <c r="L44" s="46">
        <f t="shared" si="19"/>
        <v>5</v>
      </c>
      <c r="M44" s="45">
        <f t="shared" si="20"/>
        <v>46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>
        <v>8</v>
      </c>
      <c r="AA44" s="48">
        <v>16</v>
      </c>
      <c r="AB44" s="48">
        <v>5</v>
      </c>
      <c r="AC44" s="48">
        <v>46</v>
      </c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>
        <v>3</v>
      </c>
      <c r="AT44" s="48"/>
      <c r="AU44" s="48"/>
      <c r="AV44" s="48"/>
      <c r="AW44" s="48">
        <f t="shared" si="21"/>
        <v>1.16</v>
      </c>
      <c r="AX44" s="48">
        <f t="shared" si="22"/>
        <v>3</v>
      </c>
      <c r="AY44" s="48"/>
      <c r="AZ44" s="48">
        <v>3</v>
      </c>
    </row>
    <row r="45" spans="1:52" s="35" customFormat="1" ht="58.5" customHeight="1">
      <c r="A45" s="42" t="s">
        <v>96</v>
      </c>
      <c r="B45" s="43" t="s">
        <v>97</v>
      </c>
      <c r="C45" s="44" t="s">
        <v>175</v>
      </c>
      <c r="D45" s="45">
        <f t="shared" si="15"/>
        <v>50</v>
      </c>
      <c r="E45" s="45">
        <f t="shared" si="16"/>
        <v>21</v>
      </c>
      <c r="F45" s="46">
        <f t="shared" si="17"/>
        <v>8</v>
      </c>
      <c r="G45" s="46">
        <f t="shared" si="18"/>
        <v>8</v>
      </c>
      <c r="H45" s="47">
        <v>8</v>
      </c>
      <c r="I45" s="47"/>
      <c r="J45" s="47"/>
      <c r="K45" s="47"/>
      <c r="L45" s="46">
        <f t="shared" si="19"/>
        <v>5</v>
      </c>
      <c r="M45" s="45">
        <f t="shared" si="20"/>
        <v>29</v>
      </c>
      <c r="N45" s="48"/>
      <c r="O45" s="48"/>
      <c r="P45" s="48"/>
      <c r="Q45" s="48"/>
      <c r="R45" s="48"/>
      <c r="S45" s="48"/>
      <c r="T45" s="48"/>
      <c r="U45" s="48"/>
      <c r="V45" s="48">
        <v>8</v>
      </c>
      <c r="W45" s="48">
        <v>8</v>
      </c>
      <c r="X45" s="48">
        <v>5</v>
      </c>
      <c r="Y45" s="48">
        <v>29</v>
      </c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>
        <v>2</v>
      </c>
      <c r="AS45" s="48"/>
      <c r="AT45" s="48"/>
      <c r="AU45" s="48"/>
      <c r="AV45" s="48"/>
      <c r="AW45" s="48">
        <f t="shared" si="21"/>
        <v>0.84</v>
      </c>
      <c r="AX45" s="48"/>
      <c r="AY45" s="48"/>
      <c r="AZ45" s="48">
        <v>2</v>
      </c>
    </row>
    <row r="46" spans="1:52" s="35" customFormat="1" ht="65.25" customHeight="1">
      <c r="A46" s="42" t="s">
        <v>98</v>
      </c>
      <c r="B46" s="51" t="s">
        <v>99</v>
      </c>
      <c r="C46" s="44" t="s">
        <v>185</v>
      </c>
      <c r="D46" s="45">
        <f t="shared" si="15"/>
        <v>50</v>
      </c>
      <c r="E46" s="45">
        <f t="shared" si="16"/>
        <v>21</v>
      </c>
      <c r="F46" s="46">
        <f t="shared" si="17"/>
        <v>8</v>
      </c>
      <c r="G46" s="46">
        <f t="shared" si="18"/>
        <v>8</v>
      </c>
      <c r="H46" s="47">
        <v>8</v>
      </c>
      <c r="I46" s="47"/>
      <c r="J46" s="47"/>
      <c r="K46" s="47"/>
      <c r="L46" s="46">
        <f t="shared" si="19"/>
        <v>5</v>
      </c>
      <c r="M46" s="45">
        <f t="shared" si="20"/>
        <v>29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>
        <v>8</v>
      </c>
      <c r="AA46" s="48">
        <v>8</v>
      </c>
      <c r="AB46" s="48">
        <v>5</v>
      </c>
      <c r="AC46" s="48">
        <v>29</v>
      </c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>
        <v>2</v>
      </c>
      <c r="AT46" s="48"/>
      <c r="AU46" s="48"/>
      <c r="AV46" s="48"/>
      <c r="AW46" s="48">
        <f t="shared" si="21"/>
        <v>0.84</v>
      </c>
      <c r="AX46" s="48"/>
      <c r="AY46" s="48">
        <v>2</v>
      </c>
      <c r="AZ46" s="48">
        <v>2</v>
      </c>
    </row>
    <row r="47" spans="1:52" s="35" customFormat="1" ht="45.75" customHeight="1">
      <c r="A47" s="42" t="s">
        <v>100</v>
      </c>
      <c r="B47" s="43" t="s">
        <v>101</v>
      </c>
      <c r="C47" s="44" t="s">
        <v>185</v>
      </c>
      <c r="D47" s="45">
        <f t="shared" si="15"/>
        <v>50</v>
      </c>
      <c r="E47" s="45">
        <f t="shared" si="16"/>
        <v>21</v>
      </c>
      <c r="F47" s="46">
        <f t="shared" si="17"/>
        <v>8</v>
      </c>
      <c r="G47" s="46">
        <f t="shared" si="18"/>
        <v>8</v>
      </c>
      <c r="H47" s="47">
        <v>8</v>
      </c>
      <c r="I47" s="47"/>
      <c r="J47" s="47"/>
      <c r="K47" s="47"/>
      <c r="L47" s="46">
        <f t="shared" si="19"/>
        <v>5</v>
      </c>
      <c r="M47" s="45">
        <f t="shared" si="20"/>
        <v>29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>
        <v>8</v>
      </c>
      <c r="AA47" s="48">
        <v>8</v>
      </c>
      <c r="AB47" s="48">
        <v>5</v>
      </c>
      <c r="AC47" s="48">
        <v>29</v>
      </c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>
        <v>2</v>
      </c>
      <c r="AT47" s="48"/>
      <c r="AU47" s="48"/>
      <c r="AV47" s="48"/>
      <c r="AW47" s="48">
        <f t="shared" si="21"/>
        <v>0.84</v>
      </c>
      <c r="AX47" s="48">
        <f>SUM(AP47:AU47)</f>
        <v>2</v>
      </c>
      <c r="AY47" s="48">
        <v>2</v>
      </c>
      <c r="AZ47" s="48"/>
    </row>
    <row r="48" spans="1:52" s="41" customFormat="1" ht="48.75">
      <c r="A48" s="34" t="s">
        <v>102</v>
      </c>
      <c r="B48" s="52" t="s">
        <v>186</v>
      </c>
      <c r="C48" s="34"/>
      <c r="D48" s="39">
        <f aca="true" t="shared" si="23" ref="D48:AI48">SUM(D49:D53)</f>
        <v>475</v>
      </c>
      <c r="E48" s="39">
        <f t="shared" si="23"/>
        <v>162</v>
      </c>
      <c r="F48" s="39">
        <f t="shared" si="23"/>
        <v>0</v>
      </c>
      <c r="G48" s="39">
        <f t="shared" si="23"/>
        <v>112</v>
      </c>
      <c r="H48" s="39">
        <f t="shared" si="23"/>
        <v>88</v>
      </c>
      <c r="I48" s="39">
        <f t="shared" si="23"/>
        <v>24</v>
      </c>
      <c r="J48" s="39">
        <f t="shared" si="23"/>
        <v>0</v>
      </c>
      <c r="K48" s="39">
        <f t="shared" si="23"/>
        <v>0</v>
      </c>
      <c r="L48" s="39">
        <f t="shared" si="23"/>
        <v>50</v>
      </c>
      <c r="M48" s="39">
        <f t="shared" si="23"/>
        <v>313</v>
      </c>
      <c r="N48" s="39">
        <f t="shared" si="23"/>
        <v>0</v>
      </c>
      <c r="O48" s="39">
        <f t="shared" si="23"/>
        <v>0</v>
      </c>
      <c r="P48" s="39">
        <f t="shared" si="23"/>
        <v>0</v>
      </c>
      <c r="Q48" s="39">
        <f t="shared" si="23"/>
        <v>0</v>
      </c>
      <c r="R48" s="39">
        <f t="shared" si="23"/>
        <v>0</v>
      </c>
      <c r="S48" s="39">
        <f t="shared" si="23"/>
        <v>0</v>
      </c>
      <c r="T48" s="39">
        <f t="shared" si="23"/>
        <v>0</v>
      </c>
      <c r="U48" s="39">
        <f t="shared" si="23"/>
        <v>0</v>
      </c>
      <c r="V48" s="39">
        <f t="shared" si="23"/>
        <v>0</v>
      </c>
      <c r="W48" s="39">
        <f t="shared" si="23"/>
        <v>0</v>
      </c>
      <c r="X48" s="39">
        <f t="shared" si="23"/>
        <v>0</v>
      </c>
      <c r="Y48" s="39">
        <f t="shared" si="23"/>
        <v>0</v>
      </c>
      <c r="Z48" s="39">
        <f t="shared" si="23"/>
        <v>0</v>
      </c>
      <c r="AA48" s="39">
        <f t="shared" si="23"/>
        <v>0</v>
      </c>
      <c r="AB48" s="39">
        <f t="shared" si="23"/>
        <v>0</v>
      </c>
      <c r="AC48" s="39">
        <f t="shared" si="23"/>
        <v>0</v>
      </c>
      <c r="AD48" s="39">
        <f t="shared" si="23"/>
        <v>0</v>
      </c>
      <c r="AE48" s="39">
        <f t="shared" si="23"/>
        <v>24</v>
      </c>
      <c r="AF48" s="39">
        <f t="shared" si="23"/>
        <v>10</v>
      </c>
      <c r="AG48" s="39">
        <f t="shared" si="23"/>
        <v>66</v>
      </c>
      <c r="AH48" s="39">
        <f t="shared" si="23"/>
        <v>0</v>
      </c>
      <c r="AI48" s="39">
        <f t="shared" si="23"/>
        <v>88</v>
      </c>
      <c r="AJ48" s="39">
        <f aca="true" t="shared" si="24" ref="AJ48:AZ48">SUM(AJ49:AJ53)</f>
        <v>40</v>
      </c>
      <c r="AK48" s="39">
        <f t="shared" si="24"/>
        <v>247</v>
      </c>
      <c r="AL48" s="39">
        <f t="shared" si="24"/>
        <v>0</v>
      </c>
      <c r="AM48" s="39">
        <f t="shared" si="24"/>
        <v>0</v>
      </c>
      <c r="AN48" s="39">
        <f t="shared" si="24"/>
        <v>0</v>
      </c>
      <c r="AO48" s="39">
        <f t="shared" si="24"/>
        <v>0</v>
      </c>
      <c r="AP48" s="39">
        <f t="shared" si="24"/>
        <v>0</v>
      </c>
      <c r="AQ48" s="39">
        <f t="shared" si="24"/>
        <v>0</v>
      </c>
      <c r="AR48" s="39">
        <f t="shared" si="24"/>
        <v>0</v>
      </c>
      <c r="AS48" s="39">
        <f t="shared" si="24"/>
        <v>0</v>
      </c>
      <c r="AT48" s="39">
        <f t="shared" si="24"/>
        <v>4</v>
      </c>
      <c r="AU48" s="39">
        <f t="shared" si="24"/>
        <v>15</v>
      </c>
      <c r="AV48" s="39">
        <f t="shared" si="24"/>
        <v>0</v>
      </c>
      <c r="AW48" s="39">
        <f t="shared" si="24"/>
        <v>6.48</v>
      </c>
      <c r="AX48" s="39">
        <f t="shared" si="24"/>
        <v>19</v>
      </c>
      <c r="AY48" s="39">
        <f t="shared" si="24"/>
        <v>0</v>
      </c>
      <c r="AZ48" s="39">
        <f t="shared" si="24"/>
        <v>19</v>
      </c>
    </row>
    <row r="49" spans="1:52" s="35" customFormat="1" ht="34.5">
      <c r="A49" s="42" t="s">
        <v>39</v>
      </c>
      <c r="B49" s="53" t="s">
        <v>104</v>
      </c>
      <c r="C49" s="44" t="s">
        <v>187</v>
      </c>
      <c r="D49" s="45">
        <f>SUM(E49,M49)</f>
        <v>100</v>
      </c>
      <c r="E49" s="45">
        <f>SUM(F49:G49,L49)</f>
        <v>34</v>
      </c>
      <c r="F49" s="46">
        <f aca="true" t="shared" si="25" ref="F49:G53">SUM(N49,R49,V49,Z49,AD49,AH49,AL49)</f>
        <v>0</v>
      </c>
      <c r="G49" s="46">
        <f t="shared" si="25"/>
        <v>24</v>
      </c>
      <c r="H49" s="47"/>
      <c r="I49" s="47">
        <v>24</v>
      </c>
      <c r="J49" s="47"/>
      <c r="K49" s="47"/>
      <c r="L49" s="46">
        <f aca="true" t="shared" si="26" ref="L49:M53">SUM(P49,T49,X49,AB49,AF49,AJ49,AN49)</f>
        <v>10</v>
      </c>
      <c r="M49" s="45">
        <f t="shared" si="26"/>
        <v>66</v>
      </c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>
        <v>24</v>
      </c>
      <c r="AJ49" s="48">
        <v>10</v>
      </c>
      <c r="AK49" s="48">
        <v>66</v>
      </c>
      <c r="AL49" s="48"/>
      <c r="AM49" s="48"/>
      <c r="AN49" s="48"/>
      <c r="AO49" s="48"/>
      <c r="AP49" s="48"/>
      <c r="AQ49" s="48"/>
      <c r="AR49" s="48"/>
      <c r="AS49" s="48"/>
      <c r="AT49" s="48"/>
      <c r="AU49" s="48">
        <v>4</v>
      </c>
      <c r="AV49" s="48"/>
      <c r="AW49" s="48">
        <f>E49/25</f>
        <v>1.36</v>
      </c>
      <c r="AX49" s="48">
        <f>SUM(AP49:AU49)</f>
        <v>4</v>
      </c>
      <c r="AY49" s="48"/>
      <c r="AZ49" s="48">
        <v>4</v>
      </c>
    </row>
    <row r="50" spans="1:52" s="35" customFormat="1" ht="34.5">
      <c r="A50" s="42" t="s">
        <v>41</v>
      </c>
      <c r="B50" s="54" t="s">
        <v>105</v>
      </c>
      <c r="C50" s="44" t="s">
        <v>179</v>
      </c>
      <c r="D50" s="45">
        <f>SUM(E50,M50)</f>
        <v>100</v>
      </c>
      <c r="E50" s="45">
        <f>SUM(F50:G50,L50)</f>
        <v>34</v>
      </c>
      <c r="F50" s="46">
        <f t="shared" si="25"/>
        <v>0</v>
      </c>
      <c r="G50" s="46">
        <f t="shared" si="25"/>
        <v>24</v>
      </c>
      <c r="H50" s="47">
        <v>24</v>
      </c>
      <c r="I50" s="47"/>
      <c r="J50" s="47"/>
      <c r="K50" s="47"/>
      <c r="L50" s="46">
        <f t="shared" si="26"/>
        <v>10</v>
      </c>
      <c r="M50" s="45">
        <f t="shared" si="26"/>
        <v>66</v>
      </c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>
        <v>24</v>
      </c>
      <c r="AJ50" s="48">
        <v>10</v>
      </c>
      <c r="AK50" s="48">
        <v>66</v>
      </c>
      <c r="AL50" s="48"/>
      <c r="AM50" s="48"/>
      <c r="AN50" s="48"/>
      <c r="AO50" s="48"/>
      <c r="AP50" s="48"/>
      <c r="AQ50" s="48"/>
      <c r="AR50" s="48"/>
      <c r="AS50" s="48"/>
      <c r="AT50" s="48"/>
      <c r="AU50" s="48">
        <v>4</v>
      </c>
      <c r="AV50" s="48"/>
      <c r="AW50" s="48">
        <f>E50/25</f>
        <v>1.36</v>
      </c>
      <c r="AX50" s="48">
        <f>SUM(AP50:AU50)</f>
        <v>4</v>
      </c>
      <c r="AY50" s="48"/>
      <c r="AZ50" s="48">
        <v>4</v>
      </c>
    </row>
    <row r="51" spans="1:52" s="35" customFormat="1" ht="34.5">
      <c r="A51" s="42" t="s">
        <v>43</v>
      </c>
      <c r="B51" s="53" t="s">
        <v>106</v>
      </c>
      <c r="C51" s="44" t="s">
        <v>184</v>
      </c>
      <c r="D51" s="45">
        <f>SUM(E51,M51)</f>
        <v>100</v>
      </c>
      <c r="E51" s="45">
        <f>SUM(F51:G51,L51)</f>
        <v>34</v>
      </c>
      <c r="F51" s="46">
        <f t="shared" si="25"/>
        <v>0</v>
      </c>
      <c r="G51" s="46">
        <f t="shared" si="25"/>
        <v>24</v>
      </c>
      <c r="H51" s="47">
        <v>24</v>
      </c>
      <c r="I51" s="47"/>
      <c r="J51" s="47"/>
      <c r="K51" s="47"/>
      <c r="L51" s="46">
        <f t="shared" si="26"/>
        <v>10</v>
      </c>
      <c r="M51" s="45">
        <f t="shared" si="26"/>
        <v>66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>
        <v>24</v>
      </c>
      <c r="AF51" s="48">
        <v>10</v>
      </c>
      <c r="AG51" s="48">
        <v>66</v>
      </c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>
        <v>4</v>
      </c>
      <c r="AU51" s="48"/>
      <c r="AV51" s="48"/>
      <c r="AW51" s="48">
        <f>E51/25</f>
        <v>1.36</v>
      </c>
      <c r="AX51" s="48">
        <f>SUM(AP51:AU51)</f>
        <v>4</v>
      </c>
      <c r="AY51" s="48"/>
      <c r="AZ51" s="48">
        <v>4</v>
      </c>
    </row>
    <row r="52" spans="1:52" s="35" customFormat="1" ht="34.5">
      <c r="A52" s="42" t="s">
        <v>45</v>
      </c>
      <c r="B52" s="53" t="s">
        <v>107</v>
      </c>
      <c r="C52" s="44" t="s">
        <v>187</v>
      </c>
      <c r="D52" s="45">
        <f>SUM(E52,M52)</f>
        <v>100</v>
      </c>
      <c r="E52" s="45">
        <f>SUM(F52:G52,L52)</f>
        <v>34</v>
      </c>
      <c r="F52" s="46">
        <f t="shared" si="25"/>
        <v>0</v>
      </c>
      <c r="G52" s="46">
        <f t="shared" si="25"/>
        <v>24</v>
      </c>
      <c r="H52" s="47">
        <v>24</v>
      </c>
      <c r="I52" s="47"/>
      <c r="J52" s="47"/>
      <c r="K52" s="47"/>
      <c r="L52" s="46">
        <f t="shared" si="26"/>
        <v>10</v>
      </c>
      <c r="M52" s="45">
        <f t="shared" si="26"/>
        <v>66</v>
      </c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>
        <v>24</v>
      </c>
      <c r="AJ52" s="48">
        <v>10</v>
      </c>
      <c r="AK52" s="48">
        <v>66</v>
      </c>
      <c r="AL52" s="48"/>
      <c r="AM52" s="48"/>
      <c r="AN52" s="48"/>
      <c r="AO52" s="48"/>
      <c r="AP52" s="48"/>
      <c r="AQ52" s="48"/>
      <c r="AR52" s="48"/>
      <c r="AS52" s="48"/>
      <c r="AT52" s="48"/>
      <c r="AU52" s="48">
        <v>4</v>
      </c>
      <c r="AV52" s="48"/>
      <c r="AW52" s="48">
        <f>E52/25</f>
        <v>1.36</v>
      </c>
      <c r="AX52" s="48">
        <f>SUM(AP52:AU52)</f>
        <v>4</v>
      </c>
      <c r="AY52" s="48"/>
      <c r="AZ52" s="48">
        <v>4</v>
      </c>
    </row>
    <row r="53" spans="1:52" s="35" customFormat="1" ht="34.5">
      <c r="A53" s="42" t="s">
        <v>47</v>
      </c>
      <c r="B53" s="53" t="s">
        <v>108</v>
      </c>
      <c r="C53" s="44" t="s">
        <v>179</v>
      </c>
      <c r="D53" s="45">
        <f>SUM(E53,M53)</f>
        <v>75</v>
      </c>
      <c r="E53" s="45">
        <f>SUM(F53:G53,L53)</f>
        <v>26</v>
      </c>
      <c r="F53" s="46">
        <f t="shared" si="25"/>
        <v>0</v>
      </c>
      <c r="G53" s="46">
        <f t="shared" si="25"/>
        <v>16</v>
      </c>
      <c r="H53" s="47">
        <v>16</v>
      </c>
      <c r="I53" s="47"/>
      <c r="J53" s="47"/>
      <c r="K53" s="47"/>
      <c r="L53" s="46">
        <f t="shared" si="26"/>
        <v>10</v>
      </c>
      <c r="M53" s="45">
        <f t="shared" si="26"/>
        <v>49</v>
      </c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>
        <v>16</v>
      </c>
      <c r="AJ53" s="48">
        <v>10</v>
      </c>
      <c r="AK53" s="48">
        <v>49</v>
      </c>
      <c r="AL53" s="48"/>
      <c r="AM53" s="48"/>
      <c r="AN53" s="48"/>
      <c r="AO53" s="48"/>
      <c r="AP53" s="48"/>
      <c r="AQ53" s="48"/>
      <c r="AR53" s="48"/>
      <c r="AS53" s="48"/>
      <c r="AT53" s="48"/>
      <c r="AU53" s="48">
        <v>3</v>
      </c>
      <c r="AV53" s="48"/>
      <c r="AW53" s="48">
        <f>E53/25</f>
        <v>1.04</v>
      </c>
      <c r="AX53" s="48">
        <f>SUM(AP53:AU53)</f>
        <v>3</v>
      </c>
      <c r="AY53" s="48"/>
      <c r="AZ53" s="48">
        <v>3</v>
      </c>
    </row>
    <row r="54" spans="1:52" s="41" customFormat="1" ht="48.75">
      <c r="A54" s="34" t="s">
        <v>109</v>
      </c>
      <c r="B54" s="52" t="s">
        <v>188</v>
      </c>
      <c r="C54" s="55" t="s">
        <v>189</v>
      </c>
      <c r="D54" s="39">
        <f aca="true" t="shared" si="27" ref="D54:AI54">SUM(D55:D59)</f>
        <v>475</v>
      </c>
      <c r="E54" s="39">
        <f t="shared" si="27"/>
        <v>162</v>
      </c>
      <c r="F54" s="56">
        <f t="shared" si="27"/>
        <v>0</v>
      </c>
      <c r="G54" s="56">
        <f t="shared" si="27"/>
        <v>112</v>
      </c>
      <c r="H54" s="56">
        <f t="shared" si="27"/>
        <v>112</v>
      </c>
      <c r="I54" s="56">
        <f t="shared" si="27"/>
        <v>0</v>
      </c>
      <c r="J54" s="56">
        <f t="shared" si="27"/>
        <v>0</v>
      </c>
      <c r="K54" s="56">
        <f t="shared" si="27"/>
        <v>0</v>
      </c>
      <c r="L54" s="56">
        <f t="shared" si="27"/>
        <v>50</v>
      </c>
      <c r="M54" s="39">
        <f t="shared" si="27"/>
        <v>313</v>
      </c>
      <c r="N54" s="56">
        <f t="shared" si="27"/>
        <v>0</v>
      </c>
      <c r="O54" s="56">
        <f t="shared" si="27"/>
        <v>0</v>
      </c>
      <c r="P54" s="56">
        <f t="shared" si="27"/>
        <v>0</v>
      </c>
      <c r="Q54" s="56">
        <f t="shared" si="27"/>
        <v>0</v>
      </c>
      <c r="R54" s="56">
        <f t="shared" si="27"/>
        <v>0</v>
      </c>
      <c r="S54" s="56">
        <f t="shared" si="27"/>
        <v>0</v>
      </c>
      <c r="T54" s="56">
        <f t="shared" si="27"/>
        <v>0</v>
      </c>
      <c r="U54" s="56">
        <f t="shared" si="27"/>
        <v>0</v>
      </c>
      <c r="V54" s="56">
        <f t="shared" si="27"/>
        <v>0</v>
      </c>
      <c r="W54" s="56">
        <f t="shared" si="27"/>
        <v>0</v>
      </c>
      <c r="X54" s="56">
        <f t="shared" si="27"/>
        <v>0</v>
      </c>
      <c r="Y54" s="56">
        <f t="shared" si="27"/>
        <v>0</v>
      </c>
      <c r="Z54" s="56">
        <f t="shared" si="27"/>
        <v>0</v>
      </c>
      <c r="AA54" s="56">
        <f t="shared" si="27"/>
        <v>0</v>
      </c>
      <c r="AB54" s="56">
        <f t="shared" si="27"/>
        <v>0</v>
      </c>
      <c r="AC54" s="56">
        <f t="shared" si="27"/>
        <v>0</v>
      </c>
      <c r="AD54" s="56">
        <f t="shared" si="27"/>
        <v>0</v>
      </c>
      <c r="AE54" s="56">
        <f t="shared" si="27"/>
        <v>24</v>
      </c>
      <c r="AF54" s="56">
        <f t="shared" si="27"/>
        <v>10</v>
      </c>
      <c r="AG54" s="56">
        <f t="shared" si="27"/>
        <v>66</v>
      </c>
      <c r="AH54" s="56">
        <f t="shared" si="27"/>
        <v>0</v>
      </c>
      <c r="AI54" s="56">
        <f t="shared" si="27"/>
        <v>88</v>
      </c>
      <c r="AJ54" s="56">
        <f aca="true" t="shared" si="28" ref="AJ54:AZ54">SUM(AJ55:AJ59)</f>
        <v>40</v>
      </c>
      <c r="AK54" s="56">
        <f t="shared" si="28"/>
        <v>247</v>
      </c>
      <c r="AL54" s="56">
        <f t="shared" si="28"/>
        <v>0</v>
      </c>
      <c r="AM54" s="56">
        <f t="shared" si="28"/>
        <v>0</v>
      </c>
      <c r="AN54" s="56">
        <f t="shared" si="28"/>
        <v>0</v>
      </c>
      <c r="AO54" s="56">
        <f t="shared" si="28"/>
        <v>0</v>
      </c>
      <c r="AP54" s="56">
        <f t="shared" si="28"/>
        <v>0</v>
      </c>
      <c r="AQ54" s="56">
        <f t="shared" si="28"/>
        <v>0</v>
      </c>
      <c r="AR54" s="56">
        <f t="shared" si="28"/>
        <v>0</v>
      </c>
      <c r="AS54" s="56">
        <f t="shared" si="28"/>
        <v>0</v>
      </c>
      <c r="AT54" s="56">
        <f t="shared" si="28"/>
        <v>4</v>
      </c>
      <c r="AU54" s="56">
        <f t="shared" si="28"/>
        <v>15</v>
      </c>
      <c r="AV54" s="56">
        <f t="shared" si="28"/>
        <v>0</v>
      </c>
      <c r="AW54" s="56">
        <f t="shared" si="28"/>
        <v>6.48</v>
      </c>
      <c r="AX54" s="56">
        <f t="shared" si="28"/>
        <v>19</v>
      </c>
      <c r="AY54" s="56">
        <f t="shared" si="28"/>
        <v>0</v>
      </c>
      <c r="AZ54" s="56">
        <f t="shared" si="28"/>
        <v>19</v>
      </c>
    </row>
    <row r="55" spans="1:52" s="35" customFormat="1" ht="34.5">
      <c r="A55" s="42" t="s">
        <v>39</v>
      </c>
      <c r="B55" s="53" t="s">
        <v>110</v>
      </c>
      <c r="C55" s="44" t="s">
        <v>184</v>
      </c>
      <c r="D55" s="45">
        <f>SUM(E55,M55)</f>
        <v>100</v>
      </c>
      <c r="E55" s="45">
        <f>SUM(F55:G55,L55)</f>
        <v>34</v>
      </c>
      <c r="F55" s="46">
        <f aca="true" t="shared" si="29" ref="F55:G59">SUM(N55,R55,V55,Z55,AD55,AH55,AL55)</f>
        <v>0</v>
      </c>
      <c r="G55" s="46">
        <f t="shared" si="29"/>
        <v>24</v>
      </c>
      <c r="H55" s="47">
        <v>24</v>
      </c>
      <c r="I55" s="47"/>
      <c r="J55" s="47"/>
      <c r="K55" s="47"/>
      <c r="L55" s="46">
        <f aca="true" t="shared" si="30" ref="L55:M59">SUM(P55,T55,X55,AB55,AF55,AJ55,AN55)</f>
        <v>10</v>
      </c>
      <c r="M55" s="45">
        <f t="shared" si="30"/>
        <v>66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>
        <v>24</v>
      </c>
      <c r="AF55" s="48">
        <v>10</v>
      </c>
      <c r="AG55" s="48">
        <v>66</v>
      </c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>
        <v>4</v>
      </c>
      <c r="AU55" s="48"/>
      <c r="AV55" s="48"/>
      <c r="AW55" s="48">
        <f>E55/25</f>
        <v>1.36</v>
      </c>
      <c r="AX55" s="48">
        <f>SUM(AP55:AU55)</f>
        <v>4</v>
      </c>
      <c r="AY55" s="48"/>
      <c r="AZ55" s="48">
        <v>4</v>
      </c>
    </row>
    <row r="56" spans="1:52" s="35" customFormat="1" ht="34.5">
      <c r="A56" s="42" t="s">
        <v>41</v>
      </c>
      <c r="B56" s="53" t="s">
        <v>111</v>
      </c>
      <c r="C56" s="44" t="s">
        <v>187</v>
      </c>
      <c r="D56" s="45">
        <f>SUM(E56,M56)</f>
        <v>100</v>
      </c>
      <c r="E56" s="45">
        <f>SUM(F56:G56,L56)</f>
        <v>34</v>
      </c>
      <c r="F56" s="46">
        <f t="shared" si="29"/>
        <v>0</v>
      </c>
      <c r="G56" s="46">
        <f t="shared" si="29"/>
        <v>24</v>
      </c>
      <c r="H56" s="47">
        <v>24</v>
      </c>
      <c r="I56" s="47"/>
      <c r="J56" s="47"/>
      <c r="K56" s="47"/>
      <c r="L56" s="46">
        <f t="shared" si="30"/>
        <v>10</v>
      </c>
      <c r="M56" s="45">
        <f t="shared" si="30"/>
        <v>66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>
        <v>24</v>
      </c>
      <c r="AJ56" s="48">
        <v>10</v>
      </c>
      <c r="AK56" s="48">
        <v>66</v>
      </c>
      <c r="AL56" s="48"/>
      <c r="AM56" s="48"/>
      <c r="AN56" s="48"/>
      <c r="AO56" s="48"/>
      <c r="AP56" s="48"/>
      <c r="AQ56" s="48"/>
      <c r="AR56" s="48"/>
      <c r="AS56" s="48"/>
      <c r="AT56" s="48"/>
      <c r="AU56" s="48">
        <v>4</v>
      </c>
      <c r="AV56" s="48"/>
      <c r="AW56" s="48">
        <f>E56/25</f>
        <v>1.36</v>
      </c>
      <c r="AX56" s="48">
        <f>SUM(AP56:AU56)</f>
        <v>4</v>
      </c>
      <c r="AY56" s="48"/>
      <c r="AZ56" s="48">
        <v>4</v>
      </c>
    </row>
    <row r="57" spans="1:52" s="35" customFormat="1" ht="34.5">
      <c r="A57" s="42" t="s">
        <v>43</v>
      </c>
      <c r="B57" s="53" t="s">
        <v>112</v>
      </c>
      <c r="C57" s="44" t="s">
        <v>179</v>
      </c>
      <c r="D57" s="45">
        <f>SUM(E57,M57)</f>
        <v>100</v>
      </c>
      <c r="E57" s="45">
        <f>SUM(F57:G57,L57)</f>
        <v>34</v>
      </c>
      <c r="F57" s="46">
        <f t="shared" si="29"/>
        <v>0</v>
      </c>
      <c r="G57" s="46">
        <f t="shared" si="29"/>
        <v>24</v>
      </c>
      <c r="H57" s="47">
        <v>24</v>
      </c>
      <c r="I57" s="47"/>
      <c r="J57" s="47"/>
      <c r="K57" s="47"/>
      <c r="L57" s="46">
        <f t="shared" si="30"/>
        <v>10</v>
      </c>
      <c r="M57" s="45">
        <f t="shared" si="30"/>
        <v>66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>
        <v>24</v>
      </c>
      <c r="AJ57" s="48">
        <v>10</v>
      </c>
      <c r="AK57" s="48">
        <v>66</v>
      </c>
      <c r="AL57" s="48"/>
      <c r="AM57" s="48"/>
      <c r="AN57" s="48"/>
      <c r="AO57" s="48"/>
      <c r="AP57" s="48"/>
      <c r="AQ57" s="48"/>
      <c r="AR57" s="48"/>
      <c r="AS57" s="48"/>
      <c r="AT57" s="48"/>
      <c r="AU57" s="48">
        <v>4</v>
      </c>
      <c r="AV57" s="48"/>
      <c r="AW57" s="48">
        <f>E57/25</f>
        <v>1.36</v>
      </c>
      <c r="AX57" s="48">
        <f>SUM(AP57:AU57)</f>
        <v>4</v>
      </c>
      <c r="AY57" s="48"/>
      <c r="AZ57" s="48">
        <v>4</v>
      </c>
    </row>
    <row r="58" spans="1:52" s="35" customFormat="1" ht="34.5">
      <c r="A58" s="42" t="s">
        <v>45</v>
      </c>
      <c r="B58" s="53" t="s">
        <v>113</v>
      </c>
      <c r="C58" s="44" t="s">
        <v>187</v>
      </c>
      <c r="D58" s="45">
        <f>SUM(E58,M58)</f>
        <v>100</v>
      </c>
      <c r="E58" s="45">
        <f>SUM(F58:G58,L58)</f>
        <v>34</v>
      </c>
      <c r="F58" s="46">
        <f t="shared" si="29"/>
        <v>0</v>
      </c>
      <c r="G58" s="46">
        <f t="shared" si="29"/>
        <v>24</v>
      </c>
      <c r="H58" s="47">
        <v>24</v>
      </c>
      <c r="I58" s="47"/>
      <c r="J58" s="47"/>
      <c r="K58" s="47"/>
      <c r="L58" s="46">
        <f t="shared" si="30"/>
        <v>10</v>
      </c>
      <c r="M58" s="45">
        <f t="shared" si="30"/>
        <v>66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>
        <v>24</v>
      </c>
      <c r="AJ58" s="48">
        <v>10</v>
      </c>
      <c r="AK58" s="48">
        <v>66</v>
      </c>
      <c r="AL58" s="48"/>
      <c r="AM58" s="48"/>
      <c r="AN58" s="48"/>
      <c r="AO58" s="48"/>
      <c r="AP58" s="48"/>
      <c r="AQ58" s="48"/>
      <c r="AR58" s="48"/>
      <c r="AS58" s="48"/>
      <c r="AT58" s="48"/>
      <c r="AU58" s="48">
        <v>4</v>
      </c>
      <c r="AV58" s="48"/>
      <c r="AW58" s="48">
        <f>E58/25</f>
        <v>1.36</v>
      </c>
      <c r="AX58" s="48">
        <f>SUM(AP58:AU58)</f>
        <v>4</v>
      </c>
      <c r="AY58" s="48"/>
      <c r="AZ58" s="48">
        <v>4</v>
      </c>
    </row>
    <row r="59" spans="1:52" s="35" customFormat="1" ht="34.5">
      <c r="A59" s="42" t="s">
        <v>47</v>
      </c>
      <c r="B59" s="53" t="s">
        <v>114</v>
      </c>
      <c r="C59" s="44" t="s">
        <v>179</v>
      </c>
      <c r="D59" s="45">
        <f>SUM(E59,M59)</f>
        <v>75</v>
      </c>
      <c r="E59" s="45">
        <f>SUM(F59:G59,L59)</f>
        <v>26</v>
      </c>
      <c r="F59" s="46">
        <f t="shared" si="29"/>
        <v>0</v>
      </c>
      <c r="G59" s="46">
        <f t="shared" si="29"/>
        <v>16</v>
      </c>
      <c r="H59" s="47">
        <v>16</v>
      </c>
      <c r="I59" s="47"/>
      <c r="J59" s="47"/>
      <c r="K59" s="47"/>
      <c r="L59" s="46">
        <f t="shared" si="30"/>
        <v>10</v>
      </c>
      <c r="M59" s="45">
        <f t="shared" si="30"/>
        <v>49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>
        <v>16</v>
      </c>
      <c r="AJ59" s="48">
        <v>10</v>
      </c>
      <c r="AK59" s="48">
        <v>49</v>
      </c>
      <c r="AL59" s="48"/>
      <c r="AM59" s="48"/>
      <c r="AN59" s="48"/>
      <c r="AO59" s="48"/>
      <c r="AP59" s="48"/>
      <c r="AQ59" s="48"/>
      <c r="AR59" s="48"/>
      <c r="AS59" s="48"/>
      <c r="AT59" s="48"/>
      <c r="AU59" s="48">
        <v>3</v>
      </c>
      <c r="AV59" s="48"/>
      <c r="AW59" s="48">
        <f>E59/25</f>
        <v>1.04</v>
      </c>
      <c r="AX59" s="48">
        <f>SUM(AP59:AU59)</f>
        <v>3</v>
      </c>
      <c r="AY59" s="48"/>
      <c r="AZ59" s="48">
        <v>3</v>
      </c>
    </row>
    <row r="60" spans="1:52" s="35" customFormat="1" ht="34.5">
      <c r="A60" s="34" t="s">
        <v>115</v>
      </c>
      <c r="B60" s="34" t="s">
        <v>116</v>
      </c>
      <c r="C60" s="34"/>
      <c r="D60" s="39">
        <f aca="true" t="shared" si="31" ref="D60:M60">SUM(D61)</f>
        <v>720</v>
      </c>
      <c r="E60" s="39">
        <f t="shared" si="31"/>
        <v>0</v>
      </c>
      <c r="F60" s="39">
        <f t="shared" si="31"/>
        <v>0</v>
      </c>
      <c r="G60" s="39">
        <f t="shared" si="31"/>
        <v>0</v>
      </c>
      <c r="H60" s="39">
        <f t="shared" si="31"/>
        <v>0</v>
      </c>
      <c r="I60" s="39">
        <f t="shared" si="31"/>
        <v>0</v>
      </c>
      <c r="J60" s="39">
        <f t="shared" si="31"/>
        <v>0</v>
      </c>
      <c r="K60" s="39">
        <f t="shared" si="31"/>
        <v>0</v>
      </c>
      <c r="L60" s="39">
        <f t="shared" si="31"/>
        <v>0</v>
      </c>
      <c r="M60" s="39">
        <f t="shared" si="31"/>
        <v>720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9">
        <f aca="true" t="shared" si="32" ref="AP60:AZ60">SUM(AP61)</f>
        <v>0</v>
      </c>
      <c r="AQ60" s="39">
        <f t="shared" si="32"/>
        <v>8</v>
      </c>
      <c r="AR60" s="39">
        <f t="shared" si="32"/>
        <v>0</v>
      </c>
      <c r="AS60" s="39">
        <f t="shared" si="32"/>
        <v>8</v>
      </c>
      <c r="AT60" s="39">
        <f t="shared" si="32"/>
        <v>4</v>
      </c>
      <c r="AU60" s="39">
        <f t="shared" si="32"/>
        <v>4</v>
      </c>
      <c r="AV60" s="39">
        <f t="shared" si="32"/>
        <v>0</v>
      </c>
      <c r="AW60" s="39">
        <f t="shared" si="32"/>
        <v>0</v>
      </c>
      <c r="AX60" s="39">
        <f t="shared" si="32"/>
        <v>24</v>
      </c>
      <c r="AY60" s="39">
        <f t="shared" si="32"/>
        <v>0</v>
      </c>
      <c r="AZ60" s="39">
        <f t="shared" si="32"/>
        <v>24</v>
      </c>
    </row>
    <row r="61" spans="1:52" s="35" customFormat="1" ht="34.5">
      <c r="A61" s="42" t="s">
        <v>39</v>
      </c>
      <c r="B61" s="53" t="s">
        <v>190</v>
      </c>
      <c r="C61" s="44" t="s">
        <v>191</v>
      </c>
      <c r="D61" s="45">
        <v>720</v>
      </c>
      <c r="E61" s="45"/>
      <c r="F61" s="46"/>
      <c r="G61" s="46"/>
      <c r="H61" s="47"/>
      <c r="I61" s="47"/>
      <c r="J61" s="47"/>
      <c r="K61" s="47"/>
      <c r="L61" s="46"/>
      <c r="M61" s="45">
        <v>720</v>
      </c>
      <c r="N61" s="48"/>
      <c r="O61" s="48"/>
      <c r="P61" s="48"/>
      <c r="Q61" s="48"/>
      <c r="R61" s="48"/>
      <c r="S61" s="48"/>
      <c r="T61" s="48"/>
      <c r="U61" s="48">
        <v>240</v>
      </c>
      <c r="V61" s="48"/>
      <c r="W61" s="48"/>
      <c r="X61" s="48"/>
      <c r="Y61" s="48"/>
      <c r="Z61" s="48"/>
      <c r="AA61" s="48"/>
      <c r="AB61" s="48"/>
      <c r="AC61" s="48">
        <v>240</v>
      </c>
      <c r="AD61" s="48"/>
      <c r="AE61" s="48"/>
      <c r="AF61" s="48"/>
      <c r="AG61" s="48">
        <v>120</v>
      </c>
      <c r="AH61" s="48"/>
      <c r="AI61" s="48"/>
      <c r="AJ61" s="48"/>
      <c r="AK61" s="48">
        <v>120</v>
      </c>
      <c r="AL61" s="48"/>
      <c r="AM61" s="48"/>
      <c r="AN61" s="48"/>
      <c r="AO61" s="48"/>
      <c r="AP61" s="48"/>
      <c r="AQ61" s="48">
        <v>8</v>
      </c>
      <c r="AR61" s="48"/>
      <c r="AS61" s="48">
        <v>8</v>
      </c>
      <c r="AT61" s="48">
        <v>4</v>
      </c>
      <c r="AU61" s="48">
        <v>4</v>
      </c>
      <c r="AV61" s="48"/>
      <c r="AW61" s="48"/>
      <c r="AX61" s="48">
        <v>24</v>
      </c>
      <c r="AY61" s="48"/>
      <c r="AZ61" s="48">
        <v>24</v>
      </c>
    </row>
    <row r="62" spans="1:52" s="35" customFormat="1" ht="34.5">
      <c r="A62" s="71" t="s">
        <v>118</v>
      </c>
      <c r="B62" s="71"/>
      <c r="C62" s="71"/>
      <c r="D62" s="69">
        <f aca="true" t="shared" si="33" ref="D62:M62">SUM(D8,D14,D26,D48,D60)</f>
        <v>4707</v>
      </c>
      <c r="E62" s="69">
        <f t="shared" si="33"/>
        <v>1546</v>
      </c>
      <c r="F62" s="69">
        <f t="shared" si="33"/>
        <v>311</v>
      </c>
      <c r="G62" s="69">
        <f t="shared" si="33"/>
        <v>850</v>
      </c>
      <c r="H62" s="69">
        <f t="shared" si="33"/>
        <v>392</v>
      </c>
      <c r="I62" s="69">
        <f t="shared" si="33"/>
        <v>442</v>
      </c>
      <c r="J62" s="69">
        <f t="shared" si="33"/>
        <v>16</v>
      </c>
      <c r="K62" s="69">
        <f t="shared" si="33"/>
        <v>0</v>
      </c>
      <c r="L62" s="69">
        <f t="shared" si="33"/>
        <v>385</v>
      </c>
      <c r="M62" s="69">
        <f t="shared" si="33"/>
        <v>3161</v>
      </c>
      <c r="N62" s="45">
        <f aca="true" t="shared" si="34" ref="N62:T62">SUM(N8,N14,N26,N48)</f>
        <v>82</v>
      </c>
      <c r="O62" s="45">
        <f t="shared" si="34"/>
        <v>160</v>
      </c>
      <c r="P62" s="45">
        <f t="shared" si="34"/>
        <v>75</v>
      </c>
      <c r="Q62" s="45">
        <f t="shared" si="34"/>
        <v>453</v>
      </c>
      <c r="R62" s="45">
        <f t="shared" si="34"/>
        <v>69</v>
      </c>
      <c r="S62" s="45">
        <f t="shared" si="34"/>
        <v>146</v>
      </c>
      <c r="T62" s="45">
        <f t="shared" si="34"/>
        <v>45</v>
      </c>
      <c r="U62" s="45">
        <f>SUM(U8,U14,U26,U48,U61)</f>
        <v>555</v>
      </c>
      <c r="V62" s="45">
        <f>SUM(V8,V14,V26,V48)</f>
        <v>72</v>
      </c>
      <c r="W62" s="45">
        <f>SUM(W8,W14,W26,W48)</f>
        <v>176</v>
      </c>
      <c r="X62" s="45">
        <f>SUM(X8,X14,X26,X48)</f>
        <v>75</v>
      </c>
      <c r="Y62" s="45">
        <f>SUM(Y8,Y14,Y26,Y48,Y61)</f>
        <v>447</v>
      </c>
      <c r="Z62" s="45">
        <f>SUM(Z8,Z14,Z26,Z48)</f>
        <v>48</v>
      </c>
      <c r="AA62" s="45">
        <f>SUM(AA8,AA14,AA26,AA48)</f>
        <v>120</v>
      </c>
      <c r="AB62" s="45">
        <f>SUM(AB8,AB14,AB26,AB48)</f>
        <v>50</v>
      </c>
      <c r="AC62" s="45">
        <f>SUM(AC8,AC14,AC26,AC48,AC61)</f>
        <v>592</v>
      </c>
      <c r="AD62" s="45">
        <f>SUM(AD8,AD14,AD26,AD48)</f>
        <v>32</v>
      </c>
      <c r="AE62" s="45">
        <f>SUM(AE8,AE14,AE26,AE48)</f>
        <v>112</v>
      </c>
      <c r="AF62" s="45">
        <f>SUM(AF8,AF14,AF26,AF48)</f>
        <v>70</v>
      </c>
      <c r="AG62" s="45">
        <f>SUM(AG8,AG14,AG26,AG48,AG61)</f>
        <v>558</v>
      </c>
      <c r="AH62" s="45">
        <f>SUM(AH8,AH14,AH26,AH48)</f>
        <v>8</v>
      </c>
      <c r="AI62" s="45">
        <f>SUM(AI8,AI14,AI26,AI48)</f>
        <v>136</v>
      </c>
      <c r="AJ62" s="45">
        <f>SUM(AJ8,AJ14,AJ26,AJ48)</f>
        <v>70</v>
      </c>
      <c r="AK62" s="45">
        <f>SUM(AK8,AK14,AK26,AK48,AK61)</f>
        <v>556</v>
      </c>
      <c r="AL62" s="45">
        <f>SUM(AL8,AL14,AL26,AL48)</f>
        <v>0</v>
      </c>
      <c r="AM62" s="45">
        <f>SUM(AM8,AM14,AM26,AM48)</f>
        <v>0</v>
      </c>
      <c r="AN62" s="45">
        <f>SUM(AN8,AN14,AN26,AN48)</f>
        <v>0</v>
      </c>
      <c r="AO62" s="45">
        <f>SUM(AO8,AO14,AO26,AO48)</f>
        <v>0</v>
      </c>
      <c r="AP62" s="45">
        <f aca="true" t="shared" si="35" ref="AP62:AU62">SUM(AP8,AP14,AP26,AP48,AP60)</f>
        <v>30</v>
      </c>
      <c r="AQ62" s="45">
        <f t="shared" si="35"/>
        <v>30</v>
      </c>
      <c r="AR62" s="45">
        <f t="shared" si="35"/>
        <v>30</v>
      </c>
      <c r="AS62" s="45">
        <f t="shared" si="35"/>
        <v>30</v>
      </c>
      <c r="AT62" s="45">
        <f t="shared" si="35"/>
        <v>30</v>
      </c>
      <c r="AU62" s="45">
        <f t="shared" si="35"/>
        <v>30</v>
      </c>
      <c r="AV62" s="45">
        <f>SUM(AV8,AV14,AV26,AV48,AV61)</f>
        <v>0</v>
      </c>
      <c r="AW62" s="69">
        <f>SUM(AW8,AW14,AW26,AW48)</f>
        <v>60.84</v>
      </c>
      <c r="AX62" s="69">
        <f>SUM(AX8,AX14,AX26,AX48,AX60)</f>
        <v>134</v>
      </c>
      <c r="AY62" s="69">
        <f>SUM(AY8,AY14,AY26,AY48)</f>
        <v>9</v>
      </c>
      <c r="AZ62" s="69">
        <f>SUM(AZ8,AZ14,AZ26,AZ48,AZ60)</f>
        <v>59</v>
      </c>
    </row>
    <row r="63" spans="1:52" s="35" customFormat="1" ht="34.5">
      <c r="A63" s="71"/>
      <c r="B63" s="71"/>
      <c r="C63" s="71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>
        <f>SUM(N62:Q62)</f>
        <v>770</v>
      </c>
      <c r="O63" s="69"/>
      <c r="P63" s="69"/>
      <c r="Q63" s="69"/>
      <c r="R63" s="69">
        <f>SUM(R62:U62)</f>
        <v>815</v>
      </c>
      <c r="S63" s="69"/>
      <c r="T63" s="69"/>
      <c r="U63" s="69"/>
      <c r="V63" s="69">
        <f>SUM(V62:Y62)</f>
        <v>770</v>
      </c>
      <c r="W63" s="69"/>
      <c r="X63" s="69"/>
      <c r="Y63" s="69"/>
      <c r="Z63" s="69">
        <f>SUM(Z62:AC62)</f>
        <v>810</v>
      </c>
      <c r="AA63" s="69"/>
      <c r="AB63" s="69"/>
      <c r="AC63" s="69"/>
      <c r="AD63" s="69">
        <f>SUM(AD62:AG62)</f>
        <v>772</v>
      </c>
      <c r="AE63" s="69"/>
      <c r="AF63" s="69"/>
      <c r="AG63" s="69"/>
      <c r="AH63" s="69">
        <f>SUM(AH62:AK62)</f>
        <v>770</v>
      </c>
      <c r="AI63" s="69"/>
      <c r="AJ63" s="69"/>
      <c r="AK63" s="69"/>
      <c r="AL63" s="69">
        <f>SUM(AL62:AO62)</f>
        <v>0</v>
      </c>
      <c r="AM63" s="69"/>
      <c r="AN63" s="69"/>
      <c r="AO63" s="69"/>
      <c r="AP63" s="69">
        <f>SUM(AP62:AV62)</f>
        <v>180</v>
      </c>
      <c r="AQ63" s="69"/>
      <c r="AR63" s="69"/>
      <c r="AS63" s="69"/>
      <c r="AT63" s="69"/>
      <c r="AU63" s="69"/>
      <c r="AV63" s="69"/>
      <c r="AW63" s="69"/>
      <c r="AX63" s="69"/>
      <c r="AY63" s="69"/>
      <c r="AZ63" s="69"/>
    </row>
    <row r="64" spans="1:52" s="35" customFormat="1" ht="34.5">
      <c r="A64" s="71" t="s">
        <v>119</v>
      </c>
      <c r="B64" s="71"/>
      <c r="C64" s="71"/>
      <c r="D64" s="69">
        <f aca="true" t="shared" si="36" ref="D64:M64">SUM(D8,D14,D26,D54,D60)</f>
        <v>4707</v>
      </c>
      <c r="E64" s="69">
        <f t="shared" si="36"/>
        <v>1546</v>
      </c>
      <c r="F64" s="69">
        <f t="shared" si="36"/>
        <v>311</v>
      </c>
      <c r="G64" s="69">
        <f t="shared" si="36"/>
        <v>850</v>
      </c>
      <c r="H64" s="69">
        <f t="shared" si="36"/>
        <v>416</v>
      </c>
      <c r="I64" s="69">
        <f t="shared" si="36"/>
        <v>418</v>
      </c>
      <c r="J64" s="69">
        <f t="shared" si="36"/>
        <v>16</v>
      </c>
      <c r="K64" s="69">
        <f t="shared" si="36"/>
        <v>0</v>
      </c>
      <c r="L64" s="69">
        <f t="shared" si="36"/>
        <v>385</v>
      </c>
      <c r="M64" s="69">
        <f t="shared" si="36"/>
        <v>3161</v>
      </c>
      <c r="N64" s="45">
        <f aca="true" t="shared" si="37" ref="N64:T64">SUM(N8,N14,N26,N54)</f>
        <v>82</v>
      </c>
      <c r="O64" s="45">
        <f t="shared" si="37"/>
        <v>160</v>
      </c>
      <c r="P64" s="45">
        <f t="shared" si="37"/>
        <v>75</v>
      </c>
      <c r="Q64" s="45">
        <f t="shared" si="37"/>
        <v>453</v>
      </c>
      <c r="R64" s="45">
        <f t="shared" si="37"/>
        <v>69</v>
      </c>
      <c r="S64" s="45">
        <f t="shared" si="37"/>
        <v>146</v>
      </c>
      <c r="T64" s="45">
        <f t="shared" si="37"/>
        <v>45</v>
      </c>
      <c r="U64" s="45">
        <f>SUM(U8,U14,U26,U54,U61)</f>
        <v>555</v>
      </c>
      <c r="V64" s="45">
        <f>SUM(V8,V14,V26,V54)</f>
        <v>72</v>
      </c>
      <c r="W64" s="45">
        <f>SUM(W8,W14,W26,W54)</f>
        <v>176</v>
      </c>
      <c r="X64" s="45">
        <f>SUM(X8,X14,X26,X54)</f>
        <v>75</v>
      </c>
      <c r="Y64" s="45">
        <f>SUM(Y8,Y14,Y26,Y54,Y61)</f>
        <v>447</v>
      </c>
      <c r="Z64" s="45">
        <f>SUM(Z8,Z14,Z26,Z54)</f>
        <v>48</v>
      </c>
      <c r="AA64" s="45">
        <f>SUM(AA8,AA14,AA26,AA54)</f>
        <v>120</v>
      </c>
      <c r="AB64" s="45">
        <f>SUM(AB8,AB14,AB26,AB54)</f>
        <v>50</v>
      </c>
      <c r="AC64" s="45">
        <f>SUM(AC8,AC14,AC26,AC54,AC61)</f>
        <v>592</v>
      </c>
      <c r="AD64" s="45">
        <f>SUM(AD8,AD14,AD26,AD54)</f>
        <v>32</v>
      </c>
      <c r="AE64" s="45">
        <f>SUM(AE8,AE14,AE26,AE54)</f>
        <v>112</v>
      </c>
      <c r="AF64" s="45">
        <f>SUM(AF8,AF14,AF26,AF54)</f>
        <v>70</v>
      </c>
      <c r="AG64" s="45">
        <f>SUM(AG8,AG14,AG26,AG54,AG61)</f>
        <v>558</v>
      </c>
      <c r="AH64" s="45">
        <f>SUM(AH8,AH14,AH26,AH54)</f>
        <v>8</v>
      </c>
      <c r="AI64" s="45">
        <f>SUM(AI8,AI14,AI26,AI54)</f>
        <v>136</v>
      </c>
      <c r="AJ64" s="45">
        <f>SUM(AJ8,AJ14,AJ26,AJ54)</f>
        <v>70</v>
      </c>
      <c r="AK64" s="45">
        <f>SUM(AK8,AK14,AK26,AK54,AK61)</f>
        <v>556</v>
      </c>
      <c r="AL64" s="45">
        <f>SUM(AL8,AL14,AL26,AL54)</f>
        <v>0</v>
      </c>
      <c r="AM64" s="45">
        <f>SUM(AM8,AM14,AM26,AM54)</f>
        <v>0</v>
      </c>
      <c r="AN64" s="45">
        <f>SUM(AN8,AN14,AN26,AN54)</f>
        <v>0</v>
      </c>
      <c r="AO64" s="45">
        <f>SUM(AO8,AO14,AO26,AO54)</f>
        <v>0</v>
      </c>
      <c r="AP64" s="45">
        <f aca="true" t="shared" si="38" ref="AP64:AU64">SUM(AP8,AP14,AP26,AP54,AP60)</f>
        <v>30</v>
      </c>
      <c r="AQ64" s="45">
        <f t="shared" si="38"/>
        <v>30</v>
      </c>
      <c r="AR64" s="45">
        <f t="shared" si="38"/>
        <v>30</v>
      </c>
      <c r="AS64" s="45">
        <f t="shared" si="38"/>
        <v>30</v>
      </c>
      <c r="AT64" s="45">
        <f t="shared" si="38"/>
        <v>30</v>
      </c>
      <c r="AU64" s="45">
        <f t="shared" si="38"/>
        <v>30</v>
      </c>
      <c r="AV64" s="45">
        <f>SUM(AV8,AV14,AV26,AV54)</f>
        <v>0</v>
      </c>
      <c r="AW64" s="69">
        <f>SUM(AW8,AW14,AW26,AW54)</f>
        <v>60.84</v>
      </c>
      <c r="AX64" s="69">
        <f>SUM(AX8,AX14,AX26,AX54,AX60)</f>
        <v>134</v>
      </c>
      <c r="AY64" s="69">
        <f>SUM(AY8,AY14,AY26,AY54)</f>
        <v>9</v>
      </c>
      <c r="AZ64" s="69">
        <f>SUM(AZ8,AZ14,AZ26,AZ54,AZ60)</f>
        <v>59</v>
      </c>
    </row>
    <row r="65" spans="1:52" s="35" customFormat="1" ht="34.5">
      <c r="A65" s="71"/>
      <c r="B65" s="71"/>
      <c r="C65" s="71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>
        <f>SUM(N64:Q64)</f>
        <v>770</v>
      </c>
      <c r="O65" s="69"/>
      <c r="P65" s="69"/>
      <c r="Q65" s="69"/>
      <c r="R65" s="69">
        <f>SUM(R64:U64)</f>
        <v>815</v>
      </c>
      <c r="S65" s="69"/>
      <c r="T65" s="69"/>
      <c r="U65" s="69"/>
      <c r="V65" s="69">
        <f>SUM(V64:Y64)</f>
        <v>770</v>
      </c>
      <c r="W65" s="69"/>
      <c r="X65" s="69"/>
      <c r="Y65" s="69"/>
      <c r="Z65" s="69">
        <f>SUM(Z64:AC64)</f>
        <v>810</v>
      </c>
      <c r="AA65" s="69"/>
      <c r="AB65" s="69"/>
      <c r="AC65" s="69"/>
      <c r="AD65" s="69">
        <f>SUM(AD64:AG64)</f>
        <v>772</v>
      </c>
      <c r="AE65" s="69"/>
      <c r="AF65" s="69"/>
      <c r="AG65" s="69"/>
      <c r="AH65" s="69">
        <f>SUM(AH64:AK64)</f>
        <v>770</v>
      </c>
      <c r="AI65" s="69"/>
      <c r="AJ65" s="69"/>
      <c r="AK65" s="69"/>
      <c r="AL65" s="69">
        <f>SUM(AL64:AO64)</f>
        <v>0</v>
      </c>
      <c r="AM65" s="69"/>
      <c r="AN65" s="69"/>
      <c r="AO65" s="69"/>
      <c r="AP65" s="69">
        <f>SUM(AP64:AV64)</f>
        <v>180</v>
      </c>
      <c r="AQ65" s="69"/>
      <c r="AR65" s="69"/>
      <c r="AS65" s="69"/>
      <c r="AT65" s="69"/>
      <c r="AU65" s="69"/>
      <c r="AV65" s="69"/>
      <c r="AW65" s="69"/>
      <c r="AX65" s="69"/>
      <c r="AY65" s="69"/>
      <c r="AZ65" s="69"/>
    </row>
    <row r="66" spans="1:51" s="61" customFormat="1" ht="34.5">
      <c r="A66" s="68" t="s">
        <v>192</v>
      </c>
      <c r="B66" s="68"/>
      <c r="C66" s="6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67">
        <v>4</v>
      </c>
      <c r="O66" s="67"/>
      <c r="P66" s="67"/>
      <c r="Q66" s="67"/>
      <c r="R66" s="67">
        <v>3</v>
      </c>
      <c r="S66" s="67"/>
      <c r="T66" s="67"/>
      <c r="U66" s="67"/>
      <c r="V66" s="67">
        <v>4</v>
      </c>
      <c r="W66" s="67"/>
      <c r="X66" s="67"/>
      <c r="Y66" s="67"/>
      <c r="Z66" s="67">
        <v>3</v>
      </c>
      <c r="AA66" s="67"/>
      <c r="AB66" s="67"/>
      <c r="AC66" s="67"/>
      <c r="AD66" s="67">
        <v>3</v>
      </c>
      <c r="AE66" s="67"/>
      <c r="AF66" s="67"/>
      <c r="AG66" s="67"/>
      <c r="AH66" s="67">
        <v>2</v>
      </c>
      <c r="AI66" s="67"/>
      <c r="AJ66" s="67"/>
      <c r="AK66" s="67"/>
      <c r="AL66" s="59"/>
      <c r="AM66" s="59"/>
      <c r="AN66" s="59"/>
      <c r="AO66" s="59"/>
      <c r="AP66" s="58"/>
      <c r="AQ66" s="58"/>
      <c r="AR66" s="58"/>
      <c r="AS66" s="58"/>
      <c r="AT66" s="58"/>
      <c r="AU66" s="58"/>
      <c r="AV66" s="58"/>
      <c r="AW66" s="60"/>
      <c r="AX66" s="60"/>
      <c r="AY66" s="60"/>
    </row>
  </sheetData>
  <sheetProtection selectLockedCells="1" selectUnlockedCells="1"/>
  <mergeCells count="94">
    <mergeCell ref="A1:M1"/>
    <mergeCell ref="A4:A7"/>
    <mergeCell ref="B4:B7"/>
    <mergeCell ref="C4:C7"/>
    <mergeCell ref="D4:M4"/>
    <mergeCell ref="N4:AO4"/>
    <mergeCell ref="M5:M7"/>
    <mergeCell ref="N5:U5"/>
    <mergeCell ref="V5:AC5"/>
    <mergeCell ref="AD5:AK5"/>
    <mergeCell ref="AP4:AZ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O5"/>
    <mergeCell ref="AP5:AV5"/>
    <mergeCell ref="AW5:AZ5"/>
    <mergeCell ref="N6:Q6"/>
    <mergeCell ref="R6:U6"/>
    <mergeCell ref="V6:Y6"/>
    <mergeCell ref="Z6:AC6"/>
    <mergeCell ref="AD6:AG6"/>
    <mergeCell ref="AH6:AK6"/>
    <mergeCell ref="AL6:AO6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A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AW62:AW63"/>
    <mergeCell ref="AX62:AX63"/>
    <mergeCell ref="AY62:AY63"/>
    <mergeCell ref="AZ62:AZ63"/>
    <mergeCell ref="N63:Q63"/>
    <mergeCell ref="R63:U63"/>
    <mergeCell ref="V63:Y63"/>
    <mergeCell ref="Z63:AC63"/>
    <mergeCell ref="AD63:AG63"/>
    <mergeCell ref="AH63:AK63"/>
    <mergeCell ref="AL63:AO63"/>
    <mergeCell ref="AP63:AV63"/>
    <mergeCell ref="A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AW64:AW65"/>
    <mergeCell ref="AX64:AX65"/>
    <mergeCell ref="AY64:AY65"/>
    <mergeCell ref="AZ64:AZ65"/>
    <mergeCell ref="N65:Q65"/>
    <mergeCell ref="R65:U65"/>
    <mergeCell ref="V65:Y65"/>
    <mergeCell ref="Z65:AC65"/>
    <mergeCell ref="AD65:AG65"/>
    <mergeCell ref="AH65:AK65"/>
    <mergeCell ref="AL65:AO65"/>
    <mergeCell ref="AP65:AV65"/>
    <mergeCell ref="AH66:AK66"/>
    <mergeCell ref="A66:C66"/>
    <mergeCell ref="N66:Q66"/>
    <mergeCell ref="R66:U66"/>
    <mergeCell ref="V66:Y66"/>
    <mergeCell ref="Z66:AC66"/>
    <mergeCell ref="AD66:AG66"/>
  </mergeCells>
  <printOptions horizontalCentered="1" verticalCentered="1"/>
  <pageMargins left="0.25" right="0.25" top="0.75" bottom="0.75" header="0.5118055555555555" footer="0.5118055555555555"/>
  <pageSetup fitToWidth="0" fitToHeight="1" horizontalDpi="300" verticalDpi="300" orientation="landscape" paperSize="8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artur.zimny</cp:lastModifiedBy>
  <dcterms:modified xsi:type="dcterms:W3CDTF">2019-05-15T17:02:44Z</dcterms:modified>
  <cp:category/>
  <cp:version/>
  <cp:contentType/>
  <cp:contentStatus/>
</cp:coreProperties>
</file>