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375" windowHeight="4530" activeTab="0"/>
  </bookViews>
  <sheets>
    <sheet name="FG_EL" sheetId="1" r:id="rId1"/>
    <sheet name="FG_KI" sheetId="2" r:id="rId2"/>
  </sheets>
  <definedNames>
    <definedName name="_xlnm.Print_Area" localSheetId="0">'FG_EL'!$A$1:$AV$40</definedName>
    <definedName name="_xlnm.Print_Area" localSheetId="1">'FG_KI'!$A$1:$AV$32</definedName>
    <definedName name="OLE_LINK1" localSheetId="0">'FG_EL'!#REF!</definedName>
    <definedName name="OLE_LINK1" localSheetId="1">'FG_KI'!#REF!</definedName>
  </definedNames>
  <calcPr fullCalcOnLoad="1"/>
</workbook>
</file>

<file path=xl/sharedStrings.xml><?xml version="1.0" encoding="utf-8"?>
<sst xmlns="http://schemas.openxmlformats.org/spreadsheetml/2006/main" count="284" uniqueCount="108">
  <si>
    <t>I</t>
  </si>
  <si>
    <t>II</t>
  </si>
  <si>
    <t>III</t>
  </si>
  <si>
    <t>I rok</t>
  </si>
  <si>
    <t>III rok</t>
  </si>
  <si>
    <t>6.</t>
  </si>
  <si>
    <t>5.</t>
  </si>
  <si>
    <t>4.</t>
  </si>
  <si>
    <t>3.</t>
  </si>
  <si>
    <t>2.</t>
  </si>
  <si>
    <t>1.</t>
  </si>
  <si>
    <t>Lp.</t>
  </si>
  <si>
    <t>Moduł kształcenia / Przedmiot</t>
  </si>
  <si>
    <t>A.</t>
  </si>
  <si>
    <t>sem I</t>
  </si>
  <si>
    <t>sem II</t>
  </si>
  <si>
    <t>sem III</t>
  </si>
  <si>
    <t>sem IV</t>
  </si>
  <si>
    <t>B.</t>
  </si>
  <si>
    <t>C.</t>
  </si>
  <si>
    <t>7.</t>
  </si>
  <si>
    <t>8.</t>
  </si>
  <si>
    <t>9.</t>
  </si>
  <si>
    <t>10.</t>
  </si>
  <si>
    <t>11.</t>
  </si>
  <si>
    <t>w</t>
  </si>
  <si>
    <t>zp</t>
  </si>
  <si>
    <t>sem V</t>
  </si>
  <si>
    <t>sem VI</t>
  </si>
  <si>
    <t>IV</t>
  </si>
  <si>
    <t>V</t>
  </si>
  <si>
    <t>VI</t>
  </si>
  <si>
    <t>MODUŁ KSZTAŁCENIA OGÓLNEGO</t>
  </si>
  <si>
    <t>MODUŁ KSZTAŁCENIA PODSTAWOWEGO</t>
  </si>
  <si>
    <t>MODUŁ KSZTAŁCENIA KIERUNKOWEGO</t>
  </si>
  <si>
    <t>Forma zaliczenia (Zo/E)</t>
  </si>
  <si>
    <t>ćwiczenia</t>
  </si>
  <si>
    <t>laboratoria i warsztaty</t>
  </si>
  <si>
    <t>zajęcia terenowe i obozy</t>
  </si>
  <si>
    <t>MODUŁ KSZTAŁCENIA SPECJALNOŚCIOWEGO*</t>
  </si>
  <si>
    <t>* moduł, przedmiot lub forma zajęć do wyboru</t>
  </si>
  <si>
    <t>II rok</t>
  </si>
  <si>
    <t>Liczba godzin dydaktycznych</t>
  </si>
  <si>
    <t xml:space="preserve"> Rozkład godzin dydaktycznych</t>
  </si>
  <si>
    <t>zajęcia praktyczne</t>
  </si>
  <si>
    <t>pw</t>
  </si>
  <si>
    <t>ogólnouczelniane</t>
  </si>
  <si>
    <t>bezpośredni udział</t>
  </si>
  <si>
    <t>nauki podstawowe</t>
  </si>
  <si>
    <t>zajęcia do wyboru</t>
  </si>
  <si>
    <t>wykłady (w)</t>
  </si>
  <si>
    <t>@</t>
  </si>
  <si>
    <t>Liczba punktów ECTS</t>
  </si>
  <si>
    <t>semestry</t>
  </si>
  <si>
    <t>wskaźniki</t>
  </si>
  <si>
    <t>Ogółem</t>
  </si>
  <si>
    <t>Kontakt z nauczycielem, w tym:</t>
  </si>
  <si>
    <t>Praca własna studenta (pw)</t>
  </si>
  <si>
    <t>zajęcia praktyczne (zp) obejmujące:</t>
  </si>
  <si>
    <t>konsultacje i e-learning (@)</t>
  </si>
  <si>
    <t>projekty i seminaria</t>
  </si>
  <si>
    <t>D1.</t>
  </si>
  <si>
    <t>Suma dla specjalności D1</t>
  </si>
  <si>
    <t>E/4</t>
  </si>
  <si>
    <t>Zo/2</t>
  </si>
  <si>
    <t>Technologie informacyjne</t>
  </si>
  <si>
    <t>Zo/1</t>
  </si>
  <si>
    <t>Przedsiębiorczość</t>
  </si>
  <si>
    <t>Zo/5</t>
  </si>
  <si>
    <t>Historia filozofii</t>
  </si>
  <si>
    <t>Łacina</t>
  </si>
  <si>
    <t>Warsztaty komunikacji i języka specjalistycznego</t>
  </si>
  <si>
    <t>Zo/4</t>
  </si>
  <si>
    <t>Wiedza o akwizycji i nauce języka</t>
  </si>
  <si>
    <t>E/2</t>
  </si>
  <si>
    <t>Gramatyka opisowa (fonetyka i fonologia)</t>
  </si>
  <si>
    <t>Gramatyka opisowa (morfologia i składnia)</t>
  </si>
  <si>
    <t>Gramatyka kontrastywna</t>
  </si>
  <si>
    <t>Językoznawstwo z elementami historii języka</t>
  </si>
  <si>
    <t>E/6</t>
  </si>
  <si>
    <t>E/3,5</t>
  </si>
  <si>
    <t>Zo/2,3,4,5</t>
  </si>
  <si>
    <t>Metodologia badań i pisanie prac naukowo-badawczych</t>
  </si>
  <si>
    <t>E/3,6</t>
  </si>
  <si>
    <t>E/2,4,6</t>
  </si>
  <si>
    <t>Praktyka zawodowa*</t>
  </si>
  <si>
    <t>Seminarium dyplomowe*</t>
  </si>
  <si>
    <t>Wychowanie fizyczne*</t>
  </si>
  <si>
    <t>E/5</t>
  </si>
  <si>
    <t>Zo/6</t>
  </si>
  <si>
    <t>Język obcy*</t>
  </si>
  <si>
    <t>E/3</t>
  </si>
  <si>
    <t>Zo/3</t>
  </si>
  <si>
    <t>Tłumaczenie ustne rozmów handlowych</t>
  </si>
  <si>
    <t>Tłumaczenie pisemne korespondencji i tekstów ekonomicznych</t>
  </si>
  <si>
    <r>
      <t xml:space="preserve">Filologia - studia stacjonarne I stopnia / Filologia germańska z elementami logistyki / </t>
    </r>
    <r>
      <rPr>
        <b/>
        <sz val="28"/>
        <rFont val="Verdana"/>
        <family val="2"/>
      </rPr>
      <t>cykl kształcenia 2014-2017</t>
    </r>
  </si>
  <si>
    <r>
      <t xml:space="preserve">Filologia - studia stacjonarne I stopnia / Filologia germańska z komunikacją interpersonalną / </t>
    </r>
    <r>
      <rPr>
        <b/>
        <sz val="28"/>
        <rFont val="Verdana"/>
        <family val="2"/>
      </rPr>
      <t>cykl kształcenia 2014-2017</t>
    </r>
  </si>
  <si>
    <t>Praktyczna Nauka Języka Niemieckiego</t>
  </si>
  <si>
    <t>Historia Niemiec</t>
  </si>
  <si>
    <t>WOKNOJ</t>
  </si>
  <si>
    <t>Historia literatury niemieckiej</t>
  </si>
  <si>
    <t>Język obcy w biznesie i logistyce</t>
  </si>
  <si>
    <t>Podstawy logistyki i zarządzanie łańcuchem dostaw</t>
  </si>
  <si>
    <t>Logistyczna obsługa klienta</t>
  </si>
  <si>
    <t>Spedycja i centra logistyczne</t>
  </si>
  <si>
    <t>Logistyka zaopatrzenia, produkcji i dystrybucji</t>
  </si>
  <si>
    <t>Systemy i infrastruktura transportu</t>
  </si>
  <si>
    <t>Komunikacja interpersonalna w języku niemieckim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</si>
</sst>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9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8"/>
      <name val="Arial Narrow"/>
      <family val="2"/>
    </font>
    <font>
      <sz val="18"/>
      <name val="Arial Narrow"/>
      <family val="2"/>
    </font>
    <font>
      <sz val="28"/>
      <name val="Arial Narrow"/>
      <family val="2"/>
    </font>
    <font>
      <b/>
      <sz val="28"/>
      <name val="Arial Narrow"/>
      <family val="2"/>
    </font>
    <font>
      <b/>
      <sz val="36"/>
      <name val="Arial Narrow"/>
      <family val="2"/>
    </font>
    <font>
      <sz val="12"/>
      <name val="Arial Narrow"/>
      <family val="2"/>
    </font>
    <font>
      <b/>
      <sz val="36"/>
      <name val="Verdana"/>
      <family val="2"/>
    </font>
    <font>
      <b/>
      <sz val="20"/>
      <name val="Verdana"/>
      <family val="2"/>
    </font>
    <font>
      <sz val="20"/>
      <name val="Verdana"/>
      <family val="2"/>
    </font>
    <font>
      <sz val="28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28"/>
      <name val="Verdana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19" fillId="7" borderId="1" applyNumberFormat="0" applyAlignment="0" applyProtection="0"/>
    <xf numFmtId="0" fontId="20" fillId="14" borderId="2" applyNumberFormat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16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21" fillId="14" borderId="1" applyNumberFormat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6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9" fillId="6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3" fontId="9" fillId="6" borderId="10" xfId="0" applyNumberFormat="1" applyFont="1" applyFill="1" applyBorder="1" applyAlignment="1">
      <alignment horizontal="center" vertical="center"/>
    </xf>
    <xf numFmtId="3" fontId="9" fillId="18" borderId="10" xfId="0" applyNumberFormat="1" applyFont="1" applyFill="1" applyBorder="1" applyAlignment="1">
      <alignment horizontal="center" vertical="center"/>
    </xf>
    <xf numFmtId="3" fontId="10" fillId="18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3" fontId="10" fillId="7" borderId="10" xfId="0" applyNumberFormat="1" applyFont="1" applyFill="1" applyBorder="1" applyAlignment="1">
      <alignment horizontal="center" vertical="center"/>
    </xf>
    <xf numFmtId="3" fontId="10" fillId="6" borderId="10" xfId="0" applyNumberFormat="1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vertical="center"/>
    </xf>
    <xf numFmtId="0" fontId="9" fillId="6" borderId="10" xfId="0" applyFont="1" applyFill="1" applyBorder="1" applyAlignment="1">
      <alignment horizontal="center" vertical="center"/>
    </xf>
    <xf numFmtId="3" fontId="9" fillId="18" borderId="10" xfId="0" applyNumberFormat="1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 textRotation="90"/>
    </xf>
    <xf numFmtId="0" fontId="9" fillId="6" borderId="10" xfId="0" applyFont="1" applyFill="1" applyBorder="1" applyAlignment="1">
      <alignment horizontal="center" vertical="center" textRotation="90" wrapText="1"/>
    </xf>
    <xf numFmtId="0" fontId="10" fillId="6" borderId="10" xfId="0" applyFont="1" applyFill="1" applyBorder="1" applyAlignment="1">
      <alignment vertical="center"/>
    </xf>
    <xf numFmtId="0" fontId="10" fillId="6" borderId="10" xfId="0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0"/>
  <sheetViews>
    <sheetView tabSelected="1" view="pageBreakPreview" zoomScale="33" zoomScaleNormal="33" zoomScaleSheetLayoutView="33" workbookViewId="0" topLeftCell="A1">
      <pane ySplit="7" topLeftCell="BM8" activePane="bottomLeft" state="frozen"/>
      <selection pane="topLeft" activeCell="A1" sqref="A1"/>
      <selection pane="bottomLeft" activeCell="B4" sqref="B4:B7"/>
    </sheetView>
  </sheetViews>
  <sheetFormatPr defaultColWidth="8.875" defaultRowHeight="12.75"/>
  <cols>
    <col min="1" max="1" width="12.375" style="10" customWidth="1"/>
    <col min="2" max="2" width="139.375" style="2" customWidth="1"/>
    <col min="3" max="3" width="27.25390625" style="19" customWidth="1"/>
    <col min="4" max="4" width="14.375" style="2" customWidth="1"/>
    <col min="5" max="6" width="14.125" style="2" customWidth="1"/>
    <col min="7" max="7" width="14.375" style="2" customWidth="1"/>
    <col min="8" max="8" width="13.75390625" style="2" customWidth="1"/>
    <col min="9" max="11" width="11.625" style="2" customWidth="1"/>
    <col min="12" max="12" width="15.875" style="2" customWidth="1"/>
    <col min="13" max="13" width="15.00390625" style="2" customWidth="1"/>
    <col min="14" max="37" width="11.625" style="9" customWidth="1"/>
    <col min="38" max="43" width="9.75390625" style="10" customWidth="1"/>
    <col min="44" max="45" width="9.75390625" style="12" customWidth="1"/>
    <col min="46" max="46" width="11.00390625" style="12" customWidth="1"/>
    <col min="47" max="47" width="9.75390625" style="12" customWidth="1"/>
    <col min="48" max="48" width="9.75390625" style="11" customWidth="1"/>
    <col min="49" max="16384" width="8.875" style="11" customWidth="1"/>
  </cols>
  <sheetData>
    <row r="1" spans="1:47" s="6" customFormat="1" ht="51.75" customHeight="1">
      <c r="A1" s="36" t="s">
        <v>95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4"/>
      <c r="AD1" s="4"/>
      <c r="AE1" s="4"/>
      <c r="AF1" s="4"/>
      <c r="AG1" s="4"/>
      <c r="AH1" s="4"/>
      <c r="AI1" s="4"/>
      <c r="AJ1" s="4"/>
      <c r="AK1" s="4"/>
      <c r="AL1" s="1"/>
      <c r="AM1" s="1"/>
      <c r="AN1" s="1"/>
      <c r="AO1" s="3"/>
      <c r="AP1" s="3"/>
      <c r="AQ1" s="3"/>
      <c r="AR1" s="5"/>
      <c r="AS1" s="5"/>
      <c r="AT1" s="5"/>
      <c r="AU1" s="5"/>
    </row>
    <row r="2" spans="1:47" s="6" customFormat="1" ht="37.5" customHeight="1">
      <c r="A2" s="21" t="s">
        <v>40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1"/>
      <c r="AM2" s="1"/>
      <c r="AN2" s="1"/>
      <c r="AO2" s="3"/>
      <c r="AP2" s="3"/>
      <c r="AQ2" s="3"/>
      <c r="AR2" s="5"/>
      <c r="AS2" s="5"/>
      <c r="AT2" s="5"/>
      <c r="AU2" s="5"/>
    </row>
    <row r="3" spans="1:47" s="6" customFormat="1" ht="30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1"/>
      <c r="AM3" s="1"/>
      <c r="AN3" s="1"/>
      <c r="AO3" s="3"/>
      <c r="AP3" s="3"/>
      <c r="AQ3" s="3"/>
      <c r="AR3" s="5"/>
      <c r="AS3" s="5"/>
      <c r="AT3" s="5"/>
      <c r="AU3" s="5"/>
    </row>
    <row r="4" spans="1:48" s="7" customFormat="1" ht="53.25" customHeight="1">
      <c r="A4" s="30" t="s">
        <v>11</v>
      </c>
      <c r="B4" s="30" t="s">
        <v>12</v>
      </c>
      <c r="C4" s="33" t="s">
        <v>35</v>
      </c>
      <c r="D4" s="30" t="s">
        <v>42</v>
      </c>
      <c r="E4" s="30"/>
      <c r="F4" s="30"/>
      <c r="G4" s="30"/>
      <c r="H4" s="30"/>
      <c r="I4" s="30"/>
      <c r="J4" s="30"/>
      <c r="K4" s="30"/>
      <c r="L4" s="30"/>
      <c r="M4" s="30"/>
      <c r="N4" s="30" t="s">
        <v>43</v>
      </c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 t="s">
        <v>52</v>
      </c>
      <c r="AM4" s="30"/>
      <c r="AN4" s="30"/>
      <c r="AO4" s="30"/>
      <c r="AP4" s="30"/>
      <c r="AQ4" s="30"/>
      <c r="AR4" s="30"/>
      <c r="AS4" s="30"/>
      <c r="AT4" s="30"/>
      <c r="AU4" s="30"/>
      <c r="AV4" s="30"/>
    </row>
    <row r="5" spans="1:48" s="7" customFormat="1" ht="53.25" customHeight="1">
      <c r="A5" s="30"/>
      <c r="B5" s="30"/>
      <c r="C5" s="33"/>
      <c r="D5" s="33" t="s">
        <v>55</v>
      </c>
      <c r="E5" s="33" t="s">
        <v>56</v>
      </c>
      <c r="F5" s="32" t="s">
        <v>50</v>
      </c>
      <c r="G5" s="33" t="s">
        <v>58</v>
      </c>
      <c r="H5" s="35" t="s">
        <v>36</v>
      </c>
      <c r="I5" s="35" t="s">
        <v>37</v>
      </c>
      <c r="J5" s="35" t="s">
        <v>60</v>
      </c>
      <c r="K5" s="35" t="s">
        <v>38</v>
      </c>
      <c r="L5" s="33" t="s">
        <v>59</v>
      </c>
      <c r="M5" s="33" t="s">
        <v>57</v>
      </c>
      <c r="N5" s="30" t="s">
        <v>3</v>
      </c>
      <c r="O5" s="30"/>
      <c r="P5" s="30"/>
      <c r="Q5" s="30"/>
      <c r="R5" s="30"/>
      <c r="S5" s="30"/>
      <c r="T5" s="30"/>
      <c r="U5" s="30"/>
      <c r="V5" s="30" t="s">
        <v>41</v>
      </c>
      <c r="W5" s="30"/>
      <c r="X5" s="30"/>
      <c r="Y5" s="30"/>
      <c r="Z5" s="30"/>
      <c r="AA5" s="30"/>
      <c r="AB5" s="30"/>
      <c r="AC5" s="30"/>
      <c r="AD5" s="30" t="s">
        <v>4</v>
      </c>
      <c r="AE5" s="30"/>
      <c r="AF5" s="30"/>
      <c r="AG5" s="30"/>
      <c r="AH5" s="30"/>
      <c r="AI5" s="30"/>
      <c r="AJ5" s="30"/>
      <c r="AK5" s="30"/>
      <c r="AL5" s="30" t="s">
        <v>53</v>
      </c>
      <c r="AM5" s="30"/>
      <c r="AN5" s="30"/>
      <c r="AO5" s="30"/>
      <c r="AP5" s="30"/>
      <c r="AQ5" s="30"/>
      <c r="AR5" s="30" t="s">
        <v>54</v>
      </c>
      <c r="AS5" s="30"/>
      <c r="AT5" s="30"/>
      <c r="AU5" s="30"/>
      <c r="AV5" s="30"/>
    </row>
    <row r="6" spans="1:48" s="7" customFormat="1" ht="52.5" customHeight="1">
      <c r="A6" s="30"/>
      <c r="B6" s="34"/>
      <c r="C6" s="33"/>
      <c r="D6" s="33"/>
      <c r="E6" s="33"/>
      <c r="F6" s="32"/>
      <c r="G6" s="33"/>
      <c r="H6" s="35"/>
      <c r="I6" s="35"/>
      <c r="J6" s="35"/>
      <c r="K6" s="35"/>
      <c r="L6" s="33"/>
      <c r="M6" s="33"/>
      <c r="N6" s="30" t="s">
        <v>14</v>
      </c>
      <c r="O6" s="30"/>
      <c r="P6" s="30"/>
      <c r="Q6" s="30"/>
      <c r="R6" s="30" t="s">
        <v>15</v>
      </c>
      <c r="S6" s="30"/>
      <c r="T6" s="30"/>
      <c r="U6" s="30"/>
      <c r="V6" s="30" t="s">
        <v>16</v>
      </c>
      <c r="W6" s="30"/>
      <c r="X6" s="30"/>
      <c r="Y6" s="30"/>
      <c r="Z6" s="30" t="s">
        <v>17</v>
      </c>
      <c r="AA6" s="30"/>
      <c r="AB6" s="30"/>
      <c r="AC6" s="30"/>
      <c r="AD6" s="30" t="s">
        <v>27</v>
      </c>
      <c r="AE6" s="30"/>
      <c r="AF6" s="30"/>
      <c r="AG6" s="30"/>
      <c r="AH6" s="30" t="s">
        <v>28</v>
      </c>
      <c r="AI6" s="30"/>
      <c r="AJ6" s="30"/>
      <c r="AK6" s="30"/>
      <c r="AL6" s="30" t="s">
        <v>0</v>
      </c>
      <c r="AM6" s="30" t="s">
        <v>1</v>
      </c>
      <c r="AN6" s="30" t="s">
        <v>2</v>
      </c>
      <c r="AO6" s="30" t="s">
        <v>29</v>
      </c>
      <c r="AP6" s="30" t="s">
        <v>30</v>
      </c>
      <c r="AQ6" s="30" t="s">
        <v>31</v>
      </c>
      <c r="AR6" s="32" t="s">
        <v>47</v>
      </c>
      <c r="AS6" s="32" t="s">
        <v>48</v>
      </c>
      <c r="AT6" s="32" t="s">
        <v>44</v>
      </c>
      <c r="AU6" s="32" t="s">
        <v>46</v>
      </c>
      <c r="AV6" s="32" t="s">
        <v>49</v>
      </c>
    </row>
    <row r="7" spans="1:48" s="7" customFormat="1" ht="195.75" customHeight="1">
      <c r="A7" s="30"/>
      <c r="B7" s="34"/>
      <c r="C7" s="33"/>
      <c r="D7" s="33"/>
      <c r="E7" s="33"/>
      <c r="F7" s="32"/>
      <c r="G7" s="33"/>
      <c r="H7" s="35"/>
      <c r="I7" s="35"/>
      <c r="J7" s="35"/>
      <c r="K7" s="35"/>
      <c r="L7" s="33"/>
      <c r="M7" s="33"/>
      <c r="N7" s="13" t="s">
        <v>25</v>
      </c>
      <c r="O7" s="28" t="s">
        <v>26</v>
      </c>
      <c r="P7" s="28" t="s">
        <v>51</v>
      </c>
      <c r="Q7" s="28" t="s">
        <v>45</v>
      </c>
      <c r="R7" s="13" t="s">
        <v>25</v>
      </c>
      <c r="S7" s="28" t="s">
        <v>26</v>
      </c>
      <c r="T7" s="28" t="s">
        <v>51</v>
      </c>
      <c r="U7" s="28" t="s">
        <v>45</v>
      </c>
      <c r="V7" s="13" t="s">
        <v>25</v>
      </c>
      <c r="W7" s="28" t="s">
        <v>26</v>
      </c>
      <c r="X7" s="28" t="s">
        <v>51</v>
      </c>
      <c r="Y7" s="28" t="s">
        <v>45</v>
      </c>
      <c r="Z7" s="13" t="s">
        <v>25</v>
      </c>
      <c r="AA7" s="28" t="s">
        <v>26</v>
      </c>
      <c r="AB7" s="28" t="s">
        <v>51</v>
      </c>
      <c r="AC7" s="28" t="s">
        <v>45</v>
      </c>
      <c r="AD7" s="13" t="s">
        <v>25</v>
      </c>
      <c r="AE7" s="28" t="s">
        <v>26</v>
      </c>
      <c r="AF7" s="28" t="s">
        <v>51</v>
      </c>
      <c r="AG7" s="28" t="s">
        <v>45</v>
      </c>
      <c r="AH7" s="13" t="s">
        <v>25</v>
      </c>
      <c r="AI7" s="28" t="s">
        <v>26</v>
      </c>
      <c r="AJ7" s="28" t="s">
        <v>51</v>
      </c>
      <c r="AK7" s="28" t="s">
        <v>45</v>
      </c>
      <c r="AL7" s="30"/>
      <c r="AM7" s="30"/>
      <c r="AN7" s="30"/>
      <c r="AO7" s="30"/>
      <c r="AP7" s="30"/>
      <c r="AQ7" s="30"/>
      <c r="AR7" s="32"/>
      <c r="AS7" s="32"/>
      <c r="AT7" s="32"/>
      <c r="AU7" s="32"/>
      <c r="AV7" s="32"/>
    </row>
    <row r="8" spans="1:48" s="8" customFormat="1" ht="45.75">
      <c r="A8" s="13" t="s">
        <v>13</v>
      </c>
      <c r="B8" s="16" t="s">
        <v>32</v>
      </c>
      <c r="C8" s="13"/>
      <c r="D8" s="22">
        <f aca="true" t="shared" si="0" ref="D8:AV8">SUM(D9:D14)</f>
        <v>570</v>
      </c>
      <c r="E8" s="22">
        <f t="shared" si="0"/>
        <v>340</v>
      </c>
      <c r="F8" s="27">
        <f t="shared" si="0"/>
        <v>30</v>
      </c>
      <c r="G8" s="27">
        <f t="shared" si="0"/>
        <v>240</v>
      </c>
      <c r="H8" s="27">
        <f t="shared" si="0"/>
        <v>210</v>
      </c>
      <c r="I8" s="27">
        <f t="shared" si="0"/>
        <v>30</v>
      </c>
      <c r="J8" s="27">
        <f t="shared" si="0"/>
        <v>0</v>
      </c>
      <c r="K8" s="27">
        <f t="shared" si="0"/>
        <v>0</v>
      </c>
      <c r="L8" s="27">
        <f t="shared" si="0"/>
        <v>70</v>
      </c>
      <c r="M8" s="22">
        <f t="shared" si="0"/>
        <v>230</v>
      </c>
      <c r="N8" s="27">
        <f t="shared" si="0"/>
        <v>0</v>
      </c>
      <c r="O8" s="27">
        <f t="shared" si="0"/>
        <v>135</v>
      </c>
      <c r="P8" s="27">
        <f t="shared" si="0"/>
        <v>40</v>
      </c>
      <c r="Q8" s="27">
        <f t="shared" si="0"/>
        <v>100</v>
      </c>
      <c r="R8" s="27">
        <f t="shared" si="0"/>
        <v>0</v>
      </c>
      <c r="S8" s="27">
        <f t="shared" si="0"/>
        <v>60</v>
      </c>
      <c r="T8" s="27">
        <f t="shared" si="0"/>
        <v>15</v>
      </c>
      <c r="U8" s="27">
        <f t="shared" si="0"/>
        <v>50</v>
      </c>
      <c r="V8" s="27">
        <f t="shared" si="0"/>
        <v>0</v>
      </c>
      <c r="W8" s="27">
        <f t="shared" si="0"/>
        <v>30</v>
      </c>
      <c r="X8" s="27">
        <f t="shared" si="0"/>
        <v>10</v>
      </c>
      <c r="Y8" s="27">
        <f t="shared" si="0"/>
        <v>30</v>
      </c>
      <c r="Z8" s="27">
        <f t="shared" si="0"/>
        <v>0</v>
      </c>
      <c r="AA8" s="27">
        <f t="shared" si="0"/>
        <v>0</v>
      </c>
      <c r="AB8" s="27">
        <f t="shared" si="0"/>
        <v>0</v>
      </c>
      <c r="AC8" s="27">
        <f t="shared" si="0"/>
        <v>0</v>
      </c>
      <c r="AD8" s="27">
        <f t="shared" si="0"/>
        <v>30</v>
      </c>
      <c r="AE8" s="27">
        <f t="shared" si="0"/>
        <v>15</v>
      </c>
      <c r="AF8" s="27">
        <f t="shared" si="0"/>
        <v>5</v>
      </c>
      <c r="AG8" s="27">
        <f t="shared" si="0"/>
        <v>50</v>
      </c>
      <c r="AH8" s="27">
        <f t="shared" si="0"/>
        <v>0</v>
      </c>
      <c r="AI8" s="27">
        <f t="shared" si="0"/>
        <v>0</v>
      </c>
      <c r="AJ8" s="27">
        <f t="shared" si="0"/>
        <v>0</v>
      </c>
      <c r="AK8" s="27">
        <f t="shared" si="0"/>
        <v>0</v>
      </c>
      <c r="AL8" s="27">
        <f t="shared" si="0"/>
        <v>11</v>
      </c>
      <c r="AM8" s="27">
        <f t="shared" si="0"/>
        <v>5</v>
      </c>
      <c r="AN8" s="27">
        <f t="shared" si="0"/>
        <v>3</v>
      </c>
      <c r="AO8" s="27">
        <f t="shared" si="0"/>
        <v>0</v>
      </c>
      <c r="AP8" s="27">
        <f t="shared" si="0"/>
        <v>4</v>
      </c>
      <c r="AQ8" s="27">
        <f t="shared" si="0"/>
        <v>0</v>
      </c>
      <c r="AR8" s="27">
        <f t="shared" si="0"/>
        <v>14</v>
      </c>
      <c r="AS8" s="27">
        <f t="shared" si="0"/>
        <v>0</v>
      </c>
      <c r="AT8" s="27">
        <f t="shared" si="0"/>
        <v>22</v>
      </c>
      <c r="AU8" s="27">
        <f t="shared" si="0"/>
        <v>23</v>
      </c>
      <c r="AV8" s="27">
        <f t="shared" si="0"/>
        <v>15</v>
      </c>
    </row>
    <row r="9" spans="1:51" s="7" customFormat="1" ht="35.25">
      <c r="A9" s="14" t="s">
        <v>10</v>
      </c>
      <c r="B9" s="15" t="s">
        <v>90</v>
      </c>
      <c r="C9" s="18" t="s">
        <v>91</v>
      </c>
      <c r="D9" s="23">
        <f aca="true" t="shared" si="1" ref="D9:D14">SUM(E9,M9)</f>
        <v>300</v>
      </c>
      <c r="E9" s="23">
        <f aca="true" t="shared" si="2" ref="E9:E14">SUM(F9:G9,L9)</f>
        <v>165</v>
      </c>
      <c r="F9" s="24">
        <f aca="true" t="shared" si="3" ref="F9:G14">SUM(N9,R9,V9,Z9,AD9,AH9)</f>
        <v>0</v>
      </c>
      <c r="G9" s="24">
        <f t="shared" si="3"/>
        <v>120</v>
      </c>
      <c r="H9" s="25">
        <v>120</v>
      </c>
      <c r="I9" s="25"/>
      <c r="J9" s="25"/>
      <c r="K9" s="25"/>
      <c r="L9" s="24">
        <f aca="true" t="shared" si="4" ref="L9:M14">SUM(P9,T9,X9,AB9,AF9,AJ9)</f>
        <v>45</v>
      </c>
      <c r="M9" s="23">
        <f t="shared" si="4"/>
        <v>135</v>
      </c>
      <c r="N9" s="26"/>
      <c r="O9" s="26">
        <v>60</v>
      </c>
      <c r="P9" s="26">
        <v>20</v>
      </c>
      <c r="Q9" s="26">
        <v>55</v>
      </c>
      <c r="R9" s="26"/>
      <c r="S9" s="26">
        <v>30</v>
      </c>
      <c r="T9" s="26">
        <v>15</v>
      </c>
      <c r="U9" s="26">
        <v>50</v>
      </c>
      <c r="V9" s="26"/>
      <c r="W9" s="26">
        <v>30</v>
      </c>
      <c r="X9" s="26">
        <v>10</v>
      </c>
      <c r="Y9" s="26">
        <v>30</v>
      </c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>
        <v>6</v>
      </c>
      <c r="AM9" s="26">
        <v>4</v>
      </c>
      <c r="AN9" s="26">
        <v>3</v>
      </c>
      <c r="AO9" s="26"/>
      <c r="AP9" s="26"/>
      <c r="AQ9" s="26"/>
      <c r="AR9" s="26">
        <v>7</v>
      </c>
      <c r="AS9" s="26"/>
      <c r="AT9" s="26">
        <v>13</v>
      </c>
      <c r="AU9" s="26">
        <v>13</v>
      </c>
      <c r="AV9" s="26">
        <v>13</v>
      </c>
      <c r="AX9" s="29"/>
      <c r="AY9" s="29"/>
    </row>
    <row r="10" spans="1:51" s="7" customFormat="1" ht="35.25">
      <c r="A10" s="14" t="s">
        <v>9</v>
      </c>
      <c r="B10" s="15" t="s">
        <v>87</v>
      </c>
      <c r="C10" s="18" t="s">
        <v>64</v>
      </c>
      <c r="D10" s="23">
        <f t="shared" si="1"/>
        <v>60</v>
      </c>
      <c r="E10" s="23">
        <f t="shared" si="2"/>
        <v>60</v>
      </c>
      <c r="F10" s="24">
        <f t="shared" si="3"/>
        <v>0</v>
      </c>
      <c r="G10" s="24">
        <f t="shared" si="3"/>
        <v>60</v>
      </c>
      <c r="H10" s="25">
        <v>60</v>
      </c>
      <c r="I10" s="25"/>
      <c r="J10" s="25"/>
      <c r="K10" s="25"/>
      <c r="L10" s="24">
        <f t="shared" si="4"/>
        <v>0</v>
      </c>
      <c r="M10" s="23">
        <f t="shared" si="4"/>
        <v>0</v>
      </c>
      <c r="N10" s="26"/>
      <c r="O10" s="26">
        <v>30</v>
      </c>
      <c r="P10" s="26"/>
      <c r="Q10" s="26"/>
      <c r="R10" s="26"/>
      <c r="S10" s="26">
        <v>30</v>
      </c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>
        <v>1</v>
      </c>
      <c r="AM10" s="26">
        <v>1</v>
      </c>
      <c r="AN10" s="26"/>
      <c r="AO10" s="26"/>
      <c r="AP10" s="26"/>
      <c r="AQ10" s="26"/>
      <c r="AR10" s="26">
        <v>2</v>
      </c>
      <c r="AS10" s="26"/>
      <c r="AT10" s="26">
        <v>2</v>
      </c>
      <c r="AU10" s="26">
        <v>2</v>
      </c>
      <c r="AV10" s="26">
        <v>2</v>
      </c>
      <c r="AX10" s="29"/>
      <c r="AY10" s="29"/>
    </row>
    <row r="11" spans="1:51" s="7" customFormat="1" ht="35.25">
      <c r="A11" s="14" t="s">
        <v>8</v>
      </c>
      <c r="B11" s="15" t="s">
        <v>65</v>
      </c>
      <c r="C11" s="18" t="s">
        <v>66</v>
      </c>
      <c r="D11" s="23">
        <f t="shared" si="1"/>
        <v>50</v>
      </c>
      <c r="E11" s="23">
        <f t="shared" si="2"/>
        <v>25</v>
      </c>
      <c r="F11" s="24">
        <f t="shared" si="3"/>
        <v>0</v>
      </c>
      <c r="G11" s="24">
        <f t="shared" si="3"/>
        <v>15</v>
      </c>
      <c r="H11" s="25"/>
      <c r="I11" s="25">
        <v>15</v>
      </c>
      <c r="J11" s="25"/>
      <c r="K11" s="25"/>
      <c r="L11" s="24">
        <f t="shared" si="4"/>
        <v>10</v>
      </c>
      <c r="M11" s="23">
        <f t="shared" si="4"/>
        <v>25</v>
      </c>
      <c r="N11" s="26"/>
      <c r="O11" s="26">
        <v>15</v>
      </c>
      <c r="P11" s="26">
        <v>10</v>
      </c>
      <c r="Q11" s="26">
        <v>25</v>
      </c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>
        <v>2</v>
      </c>
      <c r="AM11" s="26"/>
      <c r="AN11" s="26"/>
      <c r="AO11" s="26"/>
      <c r="AP11" s="26"/>
      <c r="AQ11" s="26"/>
      <c r="AR11" s="26">
        <v>1</v>
      </c>
      <c r="AS11" s="26"/>
      <c r="AT11" s="26">
        <v>2</v>
      </c>
      <c r="AU11" s="26">
        <v>2</v>
      </c>
      <c r="AV11" s="26"/>
      <c r="AX11" s="29"/>
      <c r="AY11" s="29"/>
    </row>
    <row r="12" spans="1:51" s="7" customFormat="1" ht="35.25">
      <c r="A12" s="14" t="s">
        <v>7</v>
      </c>
      <c r="B12" s="15" t="s">
        <v>67</v>
      </c>
      <c r="C12" s="18" t="s">
        <v>68</v>
      </c>
      <c r="D12" s="23">
        <f t="shared" si="1"/>
        <v>50</v>
      </c>
      <c r="E12" s="23">
        <f t="shared" si="2"/>
        <v>15</v>
      </c>
      <c r="F12" s="24">
        <f t="shared" si="3"/>
        <v>0</v>
      </c>
      <c r="G12" s="24">
        <f t="shared" si="3"/>
        <v>15</v>
      </c>
      <c r="H12" s="25"/>
      <c r="I12" s="25">
        <v>15</v>
      </c>
      <c r="J12" s="25"/>
      <c r="K12" s="25"/>
      <c r="L12" s="24">
        <f t="shared" si="4"/>
        <v>0</v>
      </c>
      <c r="M12" s="23">
        <f t="shared" si="4"/>
        <v>35</v>
      </c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>
        <v>15</v>
      </c>
      <c r="AF12" s="26"/>
      <c r="AG12" s="26">
        <v>35</v>
      </c>
      <c r="AH12" s="26"/>
      <c r="AI12" s="26"/>
      <c r="AJ12" s="26"/>
      <c r="AK12" s="26"/>
      <c r="AL12" s="26"/>
      <c r="AM12" s="26"/>
      <c r="AN12" s="26"/>
      <c r="AO12" s="26"/>
      <c r="AP12" s="26">
        <v>2</v>
      </c>
      <c r="AQ12" s="26"/>
      <c r="AR12" s="26">
        <v>1</v>
      </c>
      <c r="AS12" s="26"/>
      <c r="AT12" s="26">
        <v>2</v>
      </c>
      <c r="AU12" s="26">
        <v>2</v>
      </c>
      <c r="AV12" s="26"/>
      <c r="AX12" s="29"/>
      <c r="AY12" s="29"/>
    </row>
    <row r="13" spans="1:51" s="7" customFormat="1" ht="35.25">
      <c r="A13" s="14" t="s">
        <v>6</v>
      </c>
      <c r="B13" s="15" t="s">
        <v>69</v>
      </c>
      <c r="C13" s="18" t="s">
        <v>68</v>
      </c>
      <c r="D13" s="23">
        <f t="shared" si="1"/>
        <v>50</v>
      </c>
      <c r="E13" s="23">
        <f t="shared" si="2"/>
        <v>35</v>
      </c>
      <c r="F13" s="24">
        <f t="shared" si="3"/>
        <v>30</v>
      </c>
      <c r="G13" s="24">
        <f t="shared" si="3"/>
        <v>0</v>
      </c>
      <c r="H13" s="25"/>
      <c r="I13" s="25"/>
      <c r="J13" s="25"/>
      <c r="K13" s="25"/>
      <c r="L13" s="24">
        <f t="shared" si="4"/>
        <v>5</v>
      </c>
      <c r="M13" s="23">
        <f t="shared" si="4"/>
        <v>15</v>
      </c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>
        <v>30</v>
      </c>
      <c r="AE13" s="26"/>
      <c r="AF13" s="26">
        <v>5</v>
      </c>
      <c r="AG13" s="26">
        <v>15</v>
      </c>
      <c r="AH13" s="26"/>
      <c r="AI13" s="26"/>
      <c r="AJ13" s="26"/>
      <c r="AK13" s="26"/>
      <c r="AL13" s="26"/>
      <c r="AM13" s="26"/>
      <c r="AN13" s="26"/>
      <c r="AO13" s="26"/>
      <c r="AP13" s="26">
        <v>2</v>
      </c>
      <c r="AQ13" s="26"/>
      <c r="AR13" s="26">
        <v>1</v>
      </c>
      <c r="AS13" s="26"/>
      <c r="AT13" s="26">
        <v>1</v>
      </c>
      <c r="AU13" s="26">
        <v>2</v>
      </c>
      <c r="AV13" s="26"/>
      <c r="AX13" s="29"/>
      <c r="AY13" s="29"/>
    </row>
    <row r="14" spans="1:51" s="7" customFormat="1" ht="35.25">
      <c r="A14" s="14" t="s">
        <v>5</v>
      </c>
      <c r="B14" s="15" t="s">
        <v>70</v>
      </c>
      <c r="C14" s="18" t="s">
        <v>66</v>
      </c>
      <c r="D14" s="23">
        <f t="shared" si="1"/>
        <v>60</v>
      </c>
      <c r="E14" s="23">
        <f t="shared" si="2"/>
        <v>40</v>
      </c>
      <c r="F14" s="24">
        <f t="shared" si="3"/>
        <v>0</v>
      </c>
      <c r="G14" s="24">
        <f t="shared" si="3"/>
        <v>30</v>
      </c>
      <c r="H14" s="25">
        <v>30</v>
      </c>
      <c r="I14" s="25"/>
      <c r="J14" s="25"/>
      <c r="K14" s="25"/>
      <c r="L14" s="24">
        <f t="shared" si="4"/>
        <v>10</v>
      </c>
      <c r="M14" s="23">
        <f t="shared" si="4"/>
        <v>20</v>
      </c>
      <c r="N14" s="26"/>
      <c r="O14" s="26">
        <v>30</v>
      </c>
      <c r="P14" s="26">
        <v>10</v>
      </c>
      <c r="Q14" s="26">
        <v>20</v>
      </c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>
        <v>2</v>
      </c>
      <c r="AM14" s="26"/>
      <c r="AN14" s="26"/>
      <c r="AO14" s="26"/>
      <c r="AP14" s="26"/>
      <c r="AQ14" s="26"/>
      <c r="AR14" s="26">
        <v>2</v>
      </c>
      <c r="AS14" s="26"/>
      <c r="AT14" s="26">
        <v>2</v>
      </c>
      <c r="AU14" s="26">
        <v>2</v>
      </c>
      <c r="AV14" s="26"/>
      <c r="AX14" s="29"/>
      <c r="AY14" s="29"/>
    </row>
    <row r="15" spans="1:51" s="8" customFormat="1" ht="45.75">
      <c r="A15" s="13" t="s">
        <v>18</v>
      </c>
      <c r="B15" s="16" t="s">
        <v>33</v>
      </c>
      <c r="C15" s="13"/>
      <c r="D15" s="22">
        <f aca="true" t="shared" si="5" ref="D15:AV15">SUM(D16:D17)</f>
        <v>1375</v>
      </c>
      <c r="E15" s="22">
        <f t="shared" si="5"/>
        <v>880</v>
      </c>
      <c r="F15" s="27">
        <f t="shared" si="5"/>
        <v>0</v>
      </c>
      <c r="G15" s="27">
        <f t="shared" si="5"/>
        <v>765</v>
      </c>
      <c r="H15" s="27">
        <f t="shared" si="5"/>
        <v>750</v>
      </c>
      <c r="I15" s="27">
        <f t="shared" si="5"/>
        <v>0</v>
      </c>
      <c r="J15" s="27">
        <f t="shared" si="5"/>
        <v>0</v>
      </c>
      <c r="K15" s="27">
        <f t="shared" si="5"/>
        <v>15</v>
      </c>
      <c r="L15" s="27">
        <f t="shared" si="5"/>
        <v>115</v>
      </c>
      <c r="M15" s="22">
        <f t="shared" si="5"/>
        <v>495</v>
      </c>
      <c r="N15" s="27">
        <f t="shared" si="5"/>
        <v>0</v>
      </c>
      <c r="O15" s="27">
        <f t="shared" si="5"/>
        <v>165</v>
      </c>
      <c r="P15" s="27">
        <f t="shared" si="5"/>
        <v>20</v>
      </c>
      <c r="Q15" s="27">
        <f t="shared" si="5"/>
        <v>65</v>
      </c>
      <c r="R15" s="27">
        <f t="shared" si="5"/>
        <v>0</v>
      </c>
      <c r="S15" s="27">
        <f t="shared" si="5"/>
        <v>150</v>
      </c>
      <c r="T15" s="27">
        <f t="shared" si="5"/>
        <v>20</v>
      </c>
      <c r="U15" s="27">
        <f t="shared" si="5"/>
        <v>80</v>
      </c>
      <c r="V15" s="27">
        <f t="shared" si="5"/>
        <v>0</v>
      </c>
      <c r="W15" s="27">
        <f t="shared" si="5"/>
        <v>135</v>
      </c>
      <c r="X15" s="27">
        <f t="shared" si="5"/>
        <v>20</v>
      </c>
      <c r="Y15" s="27">
        <f t="shared" si="5"/>
        <v>70</v>
      </c>
      <c r="Z15" s="27">
        <f t="shared" si="5"/>
        <v>0</v>
      </c>
      <c r="AA15" s="27">
        <f t="shared" si="5"/>
        <v>135</v>
      </c>
      <c r="AB15" s="27">
        <f t="shared" si="5"/>
        <v>20</v>
      </c>
      <c r="AC15" s="27">
        <f t="shared" si="5"/>
        <v>95</v>
      </c>
      <c r="AD15" s="27">
        <f t="shared" si="5"/>
        <v>0</v>
      </c>
      <c r="AE15" s="27">
        <f t="shared" si="5"/>
        <v>90</v>
      </c>
      <c r="AF15" s="27">
        <f t="shared" si="5"/>
        <v>20</v>
      </c>
      <c r="AG15" s="27">
        <f t="shared" si="5"/>
        <v>90</v>
      </c>
      <c r="AH15" s="27">
        <f t="shared" si="5"/>
        <v>0</v>
      </c>
      <c r="AI15" s="27">
        <f t="shared" si="5"/>
        <v>90</v>
      </c>
      <c r="AJ15" s="27">
        <f t="shared" si="5"/>
        <v>15</v>
      </c>
      <c r="AK15" s="27">
        <f t="shared" si="5"/>
        <v>95</v>
      </c>
      <c r="AL15" s="27">
        <f t="shared" si="5"/>
        <v>10</v>
      </c>
      <c r="AM15" s="27">
        <f t="shared" si="5"/>
        <v>10</v>
      </c>
      <c r="AN15" s="27">
        <f t="shared" si="5"/>
        <v>9</v>
      </c>
      <c r="AO15" s="27">
        <f t="shared" si="5"/>
        <v>10</v>
      </c>
      <c r="AP15" s="27">
        <f t="shared" si="5"/>
        <v>8</v>
      </c>
      <c r="AQ15" s="27">
        <f t="shared" si="5"/>
        <v>8</v>
      </c>
      <c r="AR15" s="27">
        <f t="shared" si="5"/>
        <v>36</v>
      </c>
      <c r="AS15" s="27">
        <f t="shared" si="5"/>
        <v>55</v>
      </c>
      <c r="AT15" s="27">
        <f t="shared" si="5"/>
        <v>55</v>
      </c>
      <c r="AU15" s="27">
        <f t="shared" si="5"/>
        <v>0</v>
      </c>
      <c r="AV15" s="27">
        <f t="shared" si="5"/>
        <v>0</v>
      </c>
      <c r="AX15" s="29"/>
      <c r="AY15" s="29"/>
    </row>
    <row r="16" spans="1:51" s="7" customFormat="1" ht="35.25">
      <c r="A16" s="14" t="s">
        <v>10</v>
      </c>
      <c r="B16" s="15" t="s">
        <v>97</v>
      </c>
      <c r="C16" s="18" t="s">
        <v>84</v>
      </c>
      <c r="D16" s="23">
        <f>SUM(E16,M16)</f>
        <v>1325</v>
      </c>
      <c r="E16" s="23">
        <f>SUM(F16:G16,L16)</f>
        <v>865</v>
      </c>
      <c r="F16" s="24">
        <f>SUM(N16,R16,V16,Z16,AD16,AH16)</f>
        <v>0</v>
      </c>
      <c r="G16" s="24">
        <f>SUM(O16,S16,W16,AA16,AE16,AI16)</f>
        <v>750</v>
      </c>
      <c r="H16" s="25">
        <v>750</v>
      </c>
      <c r="I16" s="25"/>
      <c r="J16" s="25"/>
      <c r="K16" s="25"/>
      <c r="L16" s="24">
        <f>SUM(P16,T16,X16,AB16,AF16,AJ16)</f>
        <v>115</v>
      </c>
      <c r="M16" s="23">
        <f>SUM(Q16,U16,Y16,AC16,AG16,AK16)</f>
        <v>460</v>
      </c>
      <c r="N16" s="26"/>
      <c r="O16" s="26">
        <v>165</v>
      </c>
      <c r="P16" s="26">
        <v>20</v>
      </c>
      <c r="Q16" s="26">
        <v>65</v>
      </c>
      <c r="R16" s="26"/>
      <c r="S16" s="26">
        <v>150</v>
      </c>
      <c r="T16" s="26">
        <v>20</v>
      </c>
      <c r="U16" s="26">
        <v>80</v>
      </c>
      <c r="V16" s="26"/>
      <c r="W16" s="26">
        <v>135</v>
      </c>
      <c r="X16" s="26">
        <v>20</v>
      </c>
      <c r="Y16" s="26">
        <v>70</v>
      </c>
      <c r="Z16" s="26"/>
      <c r="AA16" s="26">
        <v>120</v>
      </c>
      <c r="AB16" s="26">
        <v>20</v>
      </c>
      <c r="AC16" s="26">
        <v>60</v>
      </c>
      <c r="AD16" s="26"/>
      <c r="AE16" s="26">
        <v>90</v>
      </c>
      <c r="AF16" s="26">
        <v>20</v>
      </c>
      <c r="AG16" s="26">
        <v>90</v>
      </c>
      <c r="AH16" s="26"/>
      <c r="AI16" s="26">
        <v>90</v>
      </c>
      <c r="AJ16" s="26">
        <v>15</v>
      </c>
      <c r="AK16" s="26">
        <v>95</v>
      </c>
      <c r="AL16" s="26">
        <v>10</v>
      </c>
      <c r="AM16" s="26">
        <v>10</v>
      </c>
      <c r="AN16" s="26">
        <v>9</v>
      </c>
      <c r="AO16" s="26">
        <v>8</v>
      </c>
      <c r="AP16" s="26">
        <v>8</v>
      </c>
      <c r="AQ16" s="26">
        <v>8</v>
      </c>
      <c r="AR16" s="26">
        <v>35</v>
      </c>
      <c r="AS16" s="26">
        <v>53</v>
      </c>
      <c r="AT16" s="26">
        <v>53</v>
      </c>
      <c r="AU16" s="26"/>
      <c r="AV16" s="26"/>
      <c r="AX16" s="29"/>
      <c r="AY16" s="29"/>
    </row>
    <row r="17" spans="1:51" s="7" customFormat="1" ht="35.25">
      <c r="A17" s="14" t="s">
        <v>9</v>
      </c>
      <c r="B17" s="15" t="s">
        <v>71</v>
      </c>
      <c r="C17" s="18" t="s">
        <v>72</v>
      </c>
      <c r="D17" s="23">
        <f>SUM(E17,M17)</f>
        <v>50</v>
      </c>
      <c r="E17" s="23">
        <f>SUM(F17:G17,L17)</f>
        <v>15</v>
      </c>
      <c r="F17" s="24">
        <f>SUM(N17,R17,V17,Z17,AD17,AH17)</f>
        <v>0</v>
      </c>
      <c r="G17" s="24">
        <f>SUM(O17,S17,W17,AA17,AE17,AI17)</f>
        <v>15</v>
      </c>
      <c r="H17" s="25"/>
      <c r="I17" s="25"/>
      <c r="J17" s="25"/>
      <c r="K17" s="25">
        <v>15</v>
      </c>
      <c r="L17" s="24">
        <f>SUM(P17,T17,X17,AB17,AF17,AJ17)</f>
        <v>0</v>
      </c>
      <c r="M17" s="23">
        <f>SUM(Q17,U17,Y17,AC17,AG17,AK17)</f>
        <v>35</v>
      </c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>
        <v>15</v>
      </c>
      <c r="AB17" s="26"/>
      <c r="AC17" s="26">
        <v>35</v>
      </c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>
        <v>2</v>
      </c>
      <c r="AP17" s="26"/>
      <c r="AQ17" s="26"/>
      <c r="AR17" s="26">
        <v>1</v>
      </c>
      <c r="AS17" s="26">
        <v>2</v>
      </c>
      <c r="AT17" s="26">
        <v>2</v>
      </c>
      <c r="AU17" s="26"/>
      <c r="AV17" s="26"/>
      <c r="AX17" s="29"/>
      <c r="AY17" s="29"/>
    </row>
    <row r="18" spans="1:51" s="17" customFormat="1" ht="45.75">
      <c r="A18" s="13" t="s">
        <v>19</v>
      </c>
      <c r="B18" s="16" t="s">
        <v>34</v>
      </c>
      <c r="C18" s="13"/>
      <c r="D18" s="22">
        <f aca="true" t="shared" si="6" ref="D18:AV18">SUM(D19:D29)</f>
        <v>2005</v>
      </c>
      <c r="E18" s="22">
        <f t="shared" si="6"/>
        <v>740</v>
      </c>
      <c r="F18" s="27">
        <f t="shared" si="6"/>
        <v>195</v>
      </c>
      <c r="G18" s="27">
        <f t="shared" si="6"/>
        <v>300</v>
      </c>
      <c r="H18" s="27">
        <f t="shared" si="6"/>
        <v>270</v>
      </c>
      <c r="I18" s="27">
        <f t="shared" si="6"/>
        <v>0</v>
      </c>
      <c r="J18" s="27">
        <f t="shared" si="6"/>
        <v>60</v>
      </c>
      <c r="K18" s="27">
        <f t="shared" si="6"/>
        <v>0</v>
      </c>
      <c r="L18" s="27">
        <f t="shared" si="6"/>
        <v>245</v>
      </c>
      <c r="M18" s="22">
        <f t="shared" si="6"/>
        <v>1265</v>
      </c>
      <c r="N18" s="27">
        <f t="shared" si="6"/>
        <v>30</v>
      </c>
      <c r="O18" s="27">
        <f t="shared" si="6"/>
        <v>45</v>
      </c>
      <c r="P18" s="27">
        <f t="shared" si="6"/>
        <v>25</v>
      </c>
      <c r="Q18" s="27">
        <f t="shared" si="6"/>
        <v>125</v>
      </c>
      <c r="R18" s="27">
        <f t="shared" si="6"/>
        <v>60</v>
      </c>
      <c r="S18" s="27">
        <f t="shared" si="6"/>
        <v>45</v>
      </c>
      <c r="T18" s="27">
        <f t="shared" si="6"/>
        <v>40</v>
      </c>
      <c r="U18" s="27">
        <f t="shared" si="6"/>
        <v>205</v>
      </c>
      <c r="V18" s="27">
        <f t="shared" si="6"/>
        <v>30</v>
      </c>
      <c r="W18" s="27">
        <f t="shared" si="6"/>
        <v>45</v>
      </c>
      <c r="X18" s="27">
        <f t="shared" si="6"/>
        <v>40</v>
      </c>
      <c r="Y18" s="27">
        <f t="shared" si="6"/>
        <v>210</v>
      </c>
      <c r="Z18" s="27">
        <f t="shared" si="6"/>
        <v>15</v>
      </c>
      <c r="AA18" s="27">
        <f t="shared" si="6"/>
        <v>90</v>
      </c>
      <c r="AB18" s="27">
        <f t="shared" si="6"/>
        <v>45</v>
      </c>
      <c r="AC18" s="27">
        <f t="shared" si="6"/>
        <v>265</v>
      </c>
      <c r="AD18" s="27">
        <f t="shared" si="6"/>
        <v>30</v>
      </c>
      <c r="AE18" s="27">
        <f t="shared" si="6"/>
        <v>45</v>
      </c>
      <c r="AF18" s="27">
        <f t="shared" si="6"/>
        <v>60</v>
      </c>
      <c r="AG18" s="27">
        <f t="shared" si="6"/>
        <v>230</v>
      </c>
      <c r="AH18" s="27">
        <f t="shared" si="6"/>
        <v>30</v>
      </c>
      <c r="AI18" s="27">
        <f t="shared" si="6"/>
        <v>30</v>
      </c>
      <c r="AJ18" s="27">
        <f t="shared" si="6"/>
        <v>35</v>
      </c>
      <c r="AK18" s="27">
        <f t="shared" si="6"/>
        <v>230</v>
      </c>
      <c r="AL18" s="27">
        <f t="shared" si="6"/>
        <v>9</v>
      </c>
      <c r="AM18" s="27">
        <f t="shared" si="6"/>
        <v>14</v>
      </c>
      <c r="AN18" s="27">
        <f t="shared" si="6"/>
        <v>13</v>
      </c>
      <c r="AO18" s="27">
        <f t="shared" si="6"/>
        <v>16</v>
      </c>
      <c r="AP18" s="27">
        <f t="shared" si="6"/>
        <v>13</v>
      </c>
      <c r="AQ18" s="27">
        <f t="shared" si="6"/>
        <v>15</v>
      </c>
      <c r="AR18" s="27">
        <f t="shared" si="6"/>
        <v>30</v>
      </c>
      <c r="AS18" s="27">
        <f t="shared" si="6"/>
        <v>0</v>
      </c>
      <c r="AT18" s="27">
        <f t="shared" si="6"/>
        <v>73</v>
      </c>
      <c r="AU18" s="27">
        <f t="shared" si="6"/>
        <v>0</v>
      </c>
      <c r="AV18" s="27">
        <f t="shared" si="6"/>
        <v>29</v>
      </c>
      <c r="AX18" s="29"/>
      <c r="AY18" s="29"/>
    </row>
    <row r="19" spans="1:51" s="7" customFormat="1" ht="35.25">
      <c r="A19" s="14" t="s">
        <v>10</v>
      </c>
      <c r="B19" s="15" t="s">
        <v>73</v>
      </c>
      <c r="C19" s="18" t="s">
        <v>74</v>
      </c>
      <c r="D19" s="23">
        <f aca="true" t="shared" si="7" ref="D19:D29">SUM(E19,M19)</f>
        <v>150</v>
      </c>
      <c r="E19" s="23">
        <f aca="true" t="shared" si="8" ref="E19:E29">SUM(F19:G19,L19)</f>
        <v>80</v>
      </c>
      <c r="F19" s="24">
        <f aca="true" t="shared" si="9" ref="F19:F29">SUM(N19,R19,V19,Z19,AD19,AH19)</f>
        <v>30</v>
      </c>
      <c r="G19" s="24">
        <f aca="true" t="shared" si="10" ref="G19:G29">SUM(O19,S19,W19,AA19,AE19,AI19)</f>
        <v>30</v>
      </c>
      <c r="H19" s="25">
        <v>30</v>
      </c>
      <c r="I19" s="25"/>
      <c r="J19" s="25"/>
      <c r="K19" s="25"/>
      <c r="L19" s="24">
        <f aca="true" t="shared" si="11" ref="L19:M22">SUM(P19,T19,X19,AB19,AF19,AJ19)</f>
        <v>20</v>
      </c>
      <c r="M19" s="23">
        <f t="shared" si="11"/>
        <v>70</v>
      </c>
      <c r="N19" s="26">
        <v>15</v>
      </c>
      <c r="O19" s="26">
        <v>15</v>
      </c>
      <c r="P19" s="26">
        <v>10</v>
      </c>
      <c r="Q19" s="26">
        <v>35</v>
      </c>
      <c r="R19" s="26">
        <v>15</v>
      </c>
      <c r="S19" s="26">
        <v>15</v>
      </c>
      <c r="T19" s="26">
        <v>10</v>
      </c>
      <c r="U19" s="26">
        <v>35</v>
      </c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>
        <v>3</v>
      </c>
      <c r="AM19" s="26">
        <v>3</v>
      </c>
      <c r="AN19" s="26"/>
      <c r="AO19" s="26"/>
      <c r="AP19" s="26"/>
      <c r="AQ19" s="26"/>
      <c r="AR19" s="26">
        <v>3</v>
      </c>
      <c r="AS19" s="26"/>
      <c r="AT19" s="26">
        <v>5</v>
      </c>
      <c r="AU19" s="26"/>
      <c r="AV19" s="26"/>
      <c r="AX19" s="29"/>
      <c r="AY19" s="29"/>
    </row>
    <row r="20" spans="1:51" s="7" customFormat="1" ht="35.25">
      <c r="A20" s="14" t="s">
        <v>9</v>
      </c>
      <c r="B20" s="15" t="s">
        <v>75</v>
      </c>
      <c r="C20" s="18" t="s">
        <v>74</v>
      </c>
      <c r="D20" s="23">
        <f t="shared" si="7"/>
        <v>200</v>
      </c>
      <c r="E20" s="23">
        <f t="shared" si="8"/>
        <v>80</v>
      </c>
      <c r="F20" s="24">
        <f t="shared" si="9"/>
        <v>15</v>
      </c>
      <c r="G20" s="24">
        <f t="shared" si="10"/>
        <v>45</v>
      </c>
      <c r="H20" s="25">
        <v>45</v>
      </c>
      <c r="I20" s="25"/>
      <c r="J20" s="25"/>
      <c r="K20" s="25"/>
      <c r="L20" s="24">
        <f t="shared" si="11"/>
        <v>20</v>
      </c>
      <c r="M20" s="23">
        <f t="shared" si="11"/>
        <v>120</v>
      </c>
      <c r="N20" s="26"/>
      <c r="O20" s="26">
        <v>30</v>
      </c>
      <c r="P20" s="26">
        <v>10</v>
      </c>
      <c r="Q20" s="26">
        <v>60</v>
      </c>
      <c r="R20" s="26">
        <v>15</v>
      </c>
      <c r="S20" s="26">
        <v>15</v>
      </c>
      <c r="T20" s="26">
        <v>10</v>
      </c>
      <c r="U20" s="26">
        <v>60</v>
      </c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>
        <v>4</v>
      </c>
      <c r="AM20" s="26">
        <v>4</v>
      </c>
      <c r="AN20" s="26"/>
      <c r="AO20" s="26"/>
      <c r="AP20" s="26"/>
      <c r="AQ20" s="26"/>
      <c r="AR20" s="26">
        <v>3</v>
      </c>
      <c r="AS20" s="26"/>
      <c r="AT20" s="26">
        <v>7</v>
      </c>
      <c r="AU20" s="26"/>
      <c r="AV20" s="26"/>
      <c r="AX20" s="29"/>
      <c r="AY20" s="29"/>
    </row>
    <row r="21" spans="1:51" s="7" customFormat="1" ht="35.25">
      <c r="A21" s="14" t="s">
        <v>8</v>
      </c>
      <c r="B21" s="15" t="s">
        <v>76</v>
      </c>
      <c r="C21" s="18" t="s">
        <v>63</v>
      </c>
      <c r="D21" s="23">
        <f t="shared" si="7"/>
        <v>275</v>
      </c>
      <c r="E21" s="23">
        <f t="shared" si="8"/>
        <v>105</v>
      </c>
      <c r="F21" s="24">
        <f t="shared" si="9"/>
        <v>15</v>
      </c>
      <c r="G21" s="24">
        <f t="shared" si="10"/>
        <v>60</v>
      </c>
      <c r="H21" s="25">
        <v>60</v>
      </c>
      <c r="I21" s="25"/>
      <c r="J21" s="25"/>
      <c r="K21" s="25"/>
      <c r="L21" s="24">
        <f t="shared" si="11"/>
        <v>30</v>
      </c>
      <c r="M21" s="23">
        <f t="shared" si="11"/>
        <v>170</v>
      </c>
      <c r="N21" s="26"/>
      <c r="O21" s="26"/>
      <c r="P21" s="26"/>
      <c r="Q21" s="26"/>
      <c r="R21" s="26"/>
      <c r="S21" s="26"/>
      <c r="T21" s="26"/>
      <c r="U21" s="26"/>
      <c r="V21" s="26">
        <v>15</v>
      </c>
      <c r="W21" s="26">
        <v>30</v>
      </c>
      <c r="X21" s="26">
        <v>15</v>
      </c>
      <c r="Y21" s="26">
        <v>90</v>
      </c>
      <c r="Z21" s="26"/>
      <c r="AA21" s="26">
        <v>30</v>
      </c>
      <c r="AB21" s="26">
        <v>15</v>
      </c>
      <c r="AC21" s="26">
        <v>80</v>
      </c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>
        <v>6</v>
      </c>
      <c r="AO21" s="26">
        <v>5</v>
      </c>
      <c r="AP21" s="26"/>
      <c r="AQ21" s="26"/>
      <c r="AR21" s="26">
        <v>4</v>
      </c>
      <c r="AS21" s="26"/>
      <c r="AT21" s="26">
        <v>10</v>
      </c>
      <c r="AU21" s="26"/>
      <c r="AV21" s="26"/>
      <c r="AX21" s="29"/>
      <c r="AY21" s="29"/>
    </row>
    <row r="22" spans="1:51" s="7" customFormat="1" ht="35.25">
      <c r="A22" s="14" t="s">
        <v>7</v>
      </c>
      <c r="B22" s="15" t="s">
        <v>77</v>
      </c>
      <c r="C22" s="18" t="s">
        <v>88</v>
      </c>
      <c r="D22" s="23">
        <f t="shared" si="7"/>
        <v>100</v>
      </c>
      <c r="E22" s="23">
        <f t="shared" si="8"/>
        <v>45</v>
      </c>
      <c r="F22" s="24">
        <f t="shared" si="9"/>
        <v>30</v>
      </c>
      <c r="G22" s="24">
        <f t="shared" si="10"/>
        <v>0</v>
      </c>
      <c r="H22" s="25">
        <v>30</v>
      </c>
      <c r="I22" s="25"/>
      <c r="J22" s="25"/>
      <c r="K22" s="25"/>
      <c r="L22" s="24">
        <f t="shared" si="11"/>
        <v>15</v>
      </c>
      <c r="M22" s="23">
        <f t="shared" si="11"/>
        <v>55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>
        <v>30</v>
      </c>
      <c r="AE22" s="26"/>
      <c r="AF22" s="26">
        <v>15</v>
      </c>
      <c r="AG22" s="26">
        <v>55</v>
      </c>
      <c r="AH22" s="26"/>
      <c r="AI22" s="26"/>
      <c r="AJ22" s="26"/>
      <c r="AK22" s="26"/>
      <c r="AL22" s="26"/>
      <c r="AM22" s="26"/>
      <c r="AN22" s="26"/>
      <c r="AO22" s="26"/>
      <c r="AP22" s="26">
        <v>4</v>
      </c>
      <c r="AQ22" s="26"/>
      <c r="AR22" s="26">
        <v>2</v>
      </c>
      <c r="AS22" s="26"/>
      <c r="AT22" s="26">
        <v>4</v>
      </c>
      <c r="AU22" s="26"/>
      <c r="AV22" s="26"/>
      <c r="AX22" s="29"/>
      <c r="AY22" s="29"/>
    </row>
    <row r="23" spans="1:51" s="7" customFormat="1" ht="35.25">
      <c r="A23" s="14" t="s">
        <v>6</v>
      </c>
      <c r="B23" s="15" t="s">
        <v>78</v>
      </c>
      <c r="C23" s="18" t="s">
        <v>89</v>
      </c>
      <c r="D23" s="23">
        <f t="shared" si="7"/>
        <v>50</v>
      </c>
      <c r="E23" s="23">
        <f t="shared" si="8"/>
        <v>40</v>
      </c>
      <c r="F23" s="24">
        <f t="shared" si="9"/>
        <v>30</v>
      </c>
      <c r="G23" s="24">
        <f t="shared" si="10"/>
        <v>0</v>
      </c>
      <c r="H23" s="25"/>
      <c r="I23" s="25"/>
      <c r="J23" s="25"/>
      <c r="K23" s="25"/>
      <c r="L23" s="24">
        <v>10</v>
      </c>
      <c r="M23" s="23">
        <v>10</v>
      </c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>
        <v>30</v>
      </c>
      <c r="AI23" s="26"/>
      <c r="AJ23" s="26">
        <v>10</v>
      </c>
      <c r="AK23" s="26">
        <v>10</v>
      </c>
      <c r="AL23" s="26"/>
      <c r="AM23" s="26"/>
      <c r="AN23" s="26"/>
      <c r="AO23" s="26"/>
      <c r="AP23" s="26"/>
      <c r="AQ23" s="26">
        <v>2</v>
      </c>
      <c r="AR23" s="26">
        <v>2</v>
      </c>
      <c r="AS23" s="26"/>
      <c r="AT23" s="26">
        <v>1</v>
      </c>
      <c r="AU23" s="26"/>
      <c r="AV23" s="26"/>
      <c r="AX23" s="29"/>
      <c r="AY23" s="29"/>
    </row>
    <row r="24" spans="1:51" s="7" customFormat="1" ht="35.25">
      <c r="A24" s="14" t="s">
        <v>5</v>
      </c>
      <c r="B24" s="15" t="s">
        <v>100</v>
      </c>
      <c r="C24" s="18" t="s">
        <v>80</v>
      </c>
      <c r="D24" s="23">
        <f t="shared" si="7"/>
        <v>275</v>
      </c>
      <c r="E24" s="23">
        <f t="shared" si="8"/>
        <v>135</v>
      </c>
      <c r="F24" s="24">
        <f t="shared" si="9"/>
        <v>45</v>
      </c>
      <c r="G24" s="24">
        <f t="shared" si="10"/>
        <v>60</v>
      </c>
      <c r="H24" s="25">
        <v>60</v>
      </c>
      <c r="I24" s="25"/>
      <c r="J24" s="25"/>
      <c r="K24" s="25"/>
      <c r="L24" s="24">
        <f aca="true" t="shared" si="12" ref="L24:M29">SUM(P24,T24,X24,AB24,AF24,AJ24)</f>
        <v>30</v>
      </c>
      <c r="M24" s="23">
        <f t="shared" si="12"/>
        <v>140</v>
      </c>
      <c r="N24" s="26"/>
      <c r="O24" s="26"/>
      <c r="P24" s="26"/>
      <c r="Q24" s="26"/>
      <c r="R24" s="26">
        <v>15</v>
      </c>
      <c r="S24" s="26">
        <v>15</v>
      </c>
      <c r="T24" s="26">
        <v>5</v>
      </c>
      <c r="U24" s="26">
        <v>20</v>
      </c>
      <c r="V24" s="26">
        <v>15</v>
      </c>
      <c r="W24" s="26">
        <v>15</v>
      </c>
      <c r="X24" s="26">
        <v>10</v>
      </c>
      <c r="Y24" s="26">
        <v>40</v>
      </c>
      <c r="Z24" s="26">
        <v>15</v>
      </c>
      <c r="AA24" s="26">
        <v>15</v>
      </c>
      <c r="AB24" s="26">
        <v>5</v>
      </c>
      <c r="AC24" s="26">
        <v>40</v>
      </c>
      <c r="AD24" s="26"/>
      <c r="AE24" s="26">
        <v>15</v>
      </c>
      <c r="AF24" s="26">
        <v>10</v>
      </c>
      <c r="AG24" s="26">
        <v>40</v>
      </c>
      <c r="AH24" s="26"/>
      <c r="AI24" s="26"/>
      <c r="AJ24" s="26"/>
      <c r="AK24" s="26"/>
      <c r="AL24" s="26"/>
      <c r="AM24" s="26">
        <v>2</v>
      </c>
      <c r="AN24" s="26">
        <v>3</v>
      </c>
      <c r="AO24" s="26">
        <v>3</v>
      </c>
      <c r="AP24" s="26">
        <v>3</v>
      </c>
      <c r="AQ24" s="26"/>
      <c r="AR24" s="26">
        <v>5</v>
      </c>
      <c r="AS24" s="26"/>
      <c r="AT24" s="26">
        <v>9</v>
      </c>
      <c r="AU24" s="26"/>
      <c r="AV24" s="26"/>
      <c r="AX24" s="29"/>
      <c r="AY24" s="29"/>
    </row>
    <row r="25" spans="1:51" s="7" customFormat="1" ht="35.25">
      <c r="A25" s="14" t="s">
        <v>20</v>
      </c>
      <c r="B25" s="15" t="s">
        <v>98</v>
      </c>
      <c r="C25" s="18" t="s">
        <v>74</v>
      </c>
      <c r="D25" s="23">
        <f t="shared" si="7"/>
        <v>100</v>
      </c>
      <c r="E25" s="23">
        <f t="shared" si="8"/>
        <v>40</v>
      </c>
      <c r="F25" s="24">
        <f t="shared" si="9"/>
        <v>30</v>
      </c>
      <c r="G25" s="24">
        <f t="shared" si="10"/>
        <v>0</v>
      </c>
      <c r="H25" s="25"/>
      <c r="I25" s="25"/>
      <c r="J25" s="25"/>
      <c r="K25" s="25"/>
      <c r="L25" s="24">
        <f t="shared" si="12"/>
        <v>10</v>
      </c>
      <c r="M25" s="23">
        <f t="shared" si="12"/>
        <v>60</v>
      </c>
      <c r="N25" s="26">
        <v>15</v>
      </c>
      <c r="O25" s="26"/>
      <c r="P25" s="26">
        <v>5</v>
      </c>
      <c r="Q25" s="26">
        <v>30</v>
      </c>
      <c r="R25" s="26">
        <v>15</v>
      </c>
      <c r="S25" s="26"/>
      <c r="T25" s="26">
        <v>5</v>
      </c>
      <c r="U25" s="26">
        <v>30</v>
      </c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>
        <v>2</v>
      </c>
      <c r="AM25" s="26">
        <v>2</v>
      </c>
      <c r="AN25" s="26"/>
      <c r="AO25" s="26"/>
      <c r="AP25" s="26"/>
      <c r="AQ25" s="26"/>
      <c r="AR25" s="26">
        <v>2</v>
      </c>
      <c r="AS25" s="26"/>
      <c r="AT25" s="26">
        <v>3</v>
      </c>
      <c r="AU25" s="26"/>
      <c r="AV25" s="26"/>
      <c r="AX25" s="29"/>
      <c r="AY25" s="29"/>
    </row>
    <row r="26" spans="1:51" s="7" customFormat="1" ht="35.25">
      <c r="A26" s="14" t="s">
        <v>21</v>
      </c>
      <c r="B26" s="15" t="s">
        <v>99</v>
      </c>
      <c r="C26" s="18" t="s">
        <v>63</v>
      </c>
      <c r="D26" s="23">
        <f t="shared" si="7"/>
        <v>100</v>
      </c>
      <c r="E26" s="23">
        <f t="shared" si="8"/>
        <v>45</v>
      </c>
      <c r="F26" s="24">
        <f t="shared" si="9"/>
        <v>0</v>
      </c>
      <c r="G26" s="24">
        <f t="shared" si="10"/>
        <v>30</v>
      </c>
      <c r="H26" s="25">
        <v>30</v>
      </c>
      <c r="I26" s="25"/>
      <c r="J26" s="25"/>
      <c r="K26" s="25"/>
      <c r="L26" s="24">
        <f t="shared" si="12"/>
        <v>15</v>
      </c>
      <c r="M26" s="23">
        <f t="shared" si="12"/>
        <v>55</v>
      </c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>
        <v>30</v>
      </c>
      <c r="AB26" s="26">
        <v>15</v>
      </c>
      <c r="AC26" s="26">
        <v>55</v>
      </c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>
        <v>4</v>
      </c>
      <c r="AP26" s="26"/>
      <c r="AQ26" s="26"/>
      <c r="AR26" s="26">
        <v>2</v>
      </c>
      <c r="AS26" s="26"/>
      <c r="AT26" s="26">
        <v>4</v>
      </c>
      <c r="AU26" s="26"/>
      <c r="AV26" s="26"/>
      <c r="AX26" s="29"/>
      <c r="AY26" s="29"/>
    </row>
    <row r="27" spans="1:51" s="7" customFormat="1" ht="35.25">
      <c r="A27" s="14" t="s">
        <v>22</v>
      </c>
      <c r="B27" s="15" t="s">
        <v>82</v>
      </c>
      <c r="C27" s="18" t="s">
        <v>72</v>
      </c>
      <c r="D27" s="23">
        <f t="shared" si="7"/>
        <v>30</v>
      </c>
      <c r="E27" s="23">
        <f t="shared" si="8"/>
        <v>20</v>
      </c>
      <c r="F27" s="24">
        <f t="shared" si="9"/>
        <v>0</v>
      </c>
      <c r="G27" s="24">
        <f t="shared" si="10"/>
        <v>15</v>
      </c>
      <c r="H27" s="25">
        <v>15</v>
      </c>
      <c r="I27" s="25"/>
      <c r="J27" s="25"/>
      <c r="K27" s="25"/>
      <c r="L27" s="24">
        <f t="shared" si="12"/>
        <v>5</v>
      </c>
      <c r="M27" s="23">
        <f t="shared" si="12"/>
        <v>10</v>
      </c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>
        <v>15</v>
      </c>
      <c r="AB27" s="26">
        <v>5</v>
      </c>
      <c r="AC27" s="26">
        <v>10</v>
      </c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>
        <v>1</v>
      </c>
      <c r="AP27" s="26"/>
      <c r="AQ27" s="26"/>
      <c r="AR27" s="26">
        <v>1</v>
      </c>
      <c r="AS27" s="26"/>
      <c r="AT27" s="26">
        <v>1</v>
      </c>
      <c r="AU27" s="26"/>
      <c r="AV27" s="26"/>
      <c r="AX27" s="29"/>
      <c r="AY27" s="29"/>
    </row>
    <row r="28" spans="1:51" s="7" customFormat="1" ht="35.25">
      <c r="A28" s="14" t="s">
        <v>23</v>
      </c>
      <c r="B28" s="15" t="s">
        <v>86</v>
      </c>
      <c r="C28" s="18" t="s">
        <v>79</v>
      </c>
      <c r="D28" s="23">
        <f t="shared" si="7"/>
        <v>375</v>
      </c>
      <c r="E28" s="23">
        <f t="shared" si="8"/>
        <v>100</v>
      </c>
      <c r="F28" s="24">
        <f t="shared" si="9"/>
        <v>0</v>
      </c>
      <c r="G28" s="24">
        <f t="shared" si="10"/>
        <v>60</v>
      </c>
      <c r="H28" s="25"/>
      <c r="I28" s="25"/>
      <c r="J28" s="25">
        <v>60</v>
      </c>
      <c r="K28" s="25"/>
      <c r="L28" s="24">
        <f t="shared" si="12"/>
        <v>40</v>
      </c>
      <c r="M28" s="23">
        <f t="shared" si="12"/>
        <v>275</v>
      </c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>
        <v>30</v>
      </c>
      <c r="AF28" s="26">
        <v>15</v>
      </c>
      <c r="AG28" s="26">
        <v>55</v>
      </c>
      <c r="AH28" s="26"/>
      <c r="AI28" s="26">
        <v>30</v>
      </c>
      <c r="AJ28" s="26">
        <v>25</v>
      </c>
      <c r="AK28" s="26">
        <v>220</v>
      </c>
      <c r="AL28" s="26"/>
      <c r="AM28" s="26"/>
      <c r="AN28" s="26"/>
      <c r="AO28" s="26"/>
      <c r="AP28" s="26">
        <v>3</v>
      </c>
      <c r="AQ28" s="26">
        <v>13</v>
      </c>
      <c r="AR28" s="26">
        <v>4</v>
      </c>
      <c r="AS28" s="26"/>
      <c r="AT28" s="26">
        <v>15</v>
      </c>
      <c r="AU28" s="26"/>
      <c r="AV28" s="26">
        <v>15</v>
      </c>
      <c r="AX28" s="29"/>
      <c r="AY28" s="29"/>
    </row>
    <row r="29" spans="1:51" s="7" customFormat="1" ht="31.5" customHeight="1">
      <c r="A29" s="14" t="s">
        <v>24</v>
      </c>
      <c r="B29" s="15" t="s">
        <v>85</v>
      </c>
      <c r="C29" s="18" t="s">
        <v>81</v>
      </c>
      <c r="D29" s="23">
        <f t="shared" si="7"/>
        <v>350</v>
      </c>
      <c r="E29" s="23">
        <f t="shared" si="8"/>
        <v>50</v>
      </c>
      <c r="F29" s="24">
        <f t="shared" si="9"/>
        <v>0</v>
      </c>
      <c r="G29" s="24">
        <f t="shared" si="10"/>
        <v>0</v>
      </c>
      <c r="H29" s="25"/>
      <c r="I29" s="25"/>
      <c r="J29" s="25"/>
      <c r="K29" s="25"/>
      <c r="L29" s="24">
        <f t="shared" si="12"/>
        <v>50</v>
      </c>
      <c r="M29" s="23">
        <f t="shared" si="12"/>
        <v>300</v>
      </c>
      <c r="N29" s="26"/>
      <c r="O29" s="26"/>
      <c r="P29" s="26"/>
      <c r="Q29" s="26"/>
      <c r="R29" s="26"/>
      <c r="S29" s="26"/>
      <c r="T29" s="26">
        <v>10</v>
      </c>
      <c r="U29" s="26">
        <v>60</v>
      </c>
      <c r="V29" s="26"/>
      <c r="W29" s="26"/>
      <c r="X29" s="26">
        <v>15</v>
      </c>
      <c r="Y29" s="26">
        <v>80</v>
      </c>
      <c r="Z29" s="26"/>
      <c r="AA29" s="26"/>
      <c r="AB29" s="26">
        <v>5</v>
      </c>
      <c r="AC29" s="26">
        <v>80</v>
      </c>
      <c r="AD29" s="26"/>
      <c r="AE29" s="26"/>
      <c r="AF29" s="26">
        <v>20</v>
      </c>
      <c r="AG29" s="26">
        <v>80</v>
      </c>
      <c r="AH29" s="26"/>
      <c r="AI29" s="26"/>
      <c r="AJ29" s="26"/>
      <c r="AK29" s="26"/>
      <c r="AL29" s="26"/>
      <c r="AM29" s="26">
        <v>3</v>
      </c>
      <c r="AN29" s="26">
        <v>4</v>
      </c>
      <c r="AO29" s="26">
        <v>3</v>
      </c>
      <c r="AP29" s="26">
        <v>3</v>
      </c>
      <c r="AQ29" s="26"/>
      <c r="AR29" s="26">
        <v>2</v>
      </c>
      <c r="AS29" s="26"/>
      <c r="AT29" s="26">
        <v>14</v>
      </c>
      <c r="AU29" s="26"/>
      <c r="AV29" s="26">
        <v>14</v>
      </c>
      <c r="AX29" s="29"/>
      <c r="AY29" s="29"/>
    </row>
    <row r="30" spans="1:51" s="8" customFormat="1" ht="45.75">
      <c r="A30" s="13" t="s">
        <v>61</v>
      </c>
      <c r="B30" s="16" t="s">
        <v>39</v>
      </c>
      <c r="C30" s="13"/>
      <c r="D30" s="22">
        <f aca="true" t="shared" si="13" ref="D30:AV30">SUM(D31:D38)</f>
        <v>575</v>
      </c>
      <c r="E30" s="22">
        <f t="shared" si="13"/>
        <v>305</v>
      </c>
      <c r="F30" s="27">
        <f t="shared" si="13"/>
        <v>90</v>
      </c>
      <c r="G30" s="27">
        <f t="shared" si="13"/>
        <v>180</v>
      </c>
      <c r="H30" s="27">
        <f t="shared" si="13"/>
        <v>180</v>
      </c>
      <c r="I30" s="27">
        <f t="shared" si="13"/>
        <v>0</v>
      </c>
      <c r="J30" s="27">
        <f t="shared" si="13"/>
        <v>0</v>
      </c>
      <c r="K30" s="27">
        <f t="shared" si="13"/>
        <v>0</v>
      </c>
      <c r="L30" s="27">
        <f t="shared" si="13"/>
        <v>35</v>
      </c>
      <c r="M30" s="22">
        <f t="shared" si="13"/>
        <v>270</v>
      </c>
      <c r="N30" s="27">
        <f t="shared" si="13"/>
        <v>0</v>
      </c>
      <c r="O30" s="27">
        <f t="shared" si="13"/>
        <v>0</v>
      </c>
      <c r="P30" s="27">
        <f t="shared" si="13"/>
        <v>0</v>
      </c>
      <c r="Q30" s="27">
        <f t="shared" si="13"/>
        <v>0</v>
      </c>
      <c r="R30" s="27">
        <f t="shared" si="13"/>
        <v>15</v>
      </c>
      <c r="S30" s="27">
        <f t="shared" si="13"/>
        <v>0</v>
      </c>
      <c r="T30" s="27">
        <f t="shared" si="13"/>
        <v>0</v>
      </c>
      <c r="U30" s="27">
        <f t="shared" si="13"/>
        <v>10</v>
      </c>
      <c r="V30" s="27">
        <f t="shared" si="13"/>
        <v>45</v>
      </c>
      <c r="W30" s="27">
        <f t="shared" si="13"/>
        <v>15</v>
      </c>
      <c r="X30" s="27">
        <f t="shared" si="13"/>
        <v>5</v>
      </c>
      <c r="Y30" s="27">
        <f t="shared" si="13"/>
        <v>70</v>
      </c>
      <c r="Z30" s="27">
        <f t="shared" si="13"/>
        <v>15</v>
      </c>
      <c r="AA30" s="27">
        <f t="shared" si="13"/>
        <v>45</v>
      </c>
      <c r="AB30" s="27">
        <f t="shared" si="13"/>
        <v>5</v>
      </c>
      <c r="AC30" s="27">
        <f t="shared" si="13"/>
        <v>35</v>
      </c>
      <c r="AD30" s="27">
        <f t="shared" si="13"/>
        <v>15</v>
      </c>
      <c r="AE30" s="27">
        <f t="shared" si="13"/>
        <v>45</v>
      </c>
      <c r="AF30" s="27">
        <f t="shared" si="13"/>
        <v>15</v>
      </c>
      <c r="AG30" s="27">
        <f t="shared" si="13"/>
        <v>70</v>
      </c>
      <c r="AH30" s="27">
        <f t="shared" si="13"/>
        <v>0</v>
      </c>
      <c r="AI30" s="27">
        <f t="shared" si="13"/>
        <v>75</v>
      </c>
      <c r="AJ30" s="27">
        <f t="shared" si="13"/>
        <v>10</v>
      </c>
      <c r="AK30" s="27">
        <f t="shared" si="13"/>
        <v>85</v>
      </c>
      <c r="AL30" s="27">
        <f t="shared" si="13"/>
        <v>0</v>
      </c>
      <c r="AM30" s="27">
        <f t="shared" si="13"/>
        <v>1</v>
      </c>
      <c r="AN30" s="27">
        <f t="shared" si="13"/>
        <v>5</v>
      </c>
      <c r="AO30" s="27">
        <f t="shared" si="13"/>
        <v>4</v>
      </c>
      <c r="AP30" s="27">
        <f t="shared" si="13"/>
        <v>5</v>
      </c>
      <c r="AQ30" s="27">
        <f t="shared" si="13"/>
        <v>7</v>
      </c>
      <c r="AR30" s="27">
        <f t="shared" si="13"/>
        <v>12</v>
      </c>
      <c r="AS30" s="27">
        <f t="shared" si="13"/>
        <v>0</v>
      </c>
      <c r="AT30" s="27">
        <f t="shared" si="13"/>
        <v>16</v>
      </c>
      <c r="AU30" s="27">
        <f t="shared" si="13"/>
        <v>0</v>
      </c>
      <c r="AV30" s="27">
        <f t="shared" si="13"/>
        <v>22</v>
      </c>
      <c r="AX30" s="29"/>
      <c r="AY30" s="29"/>
    </row>
    <row r="31" spans="1:51" s="7" customFormat="1" ht="35.25">
      <c r="A31" s="14" t="s">
        <v>10</v>
      </c>
      <c r="B31" s="15" t="s">
        <v>102</v>
      </c>
      <c r="C31" s="18" t="s">
        <v>92</v>
      </c>
      <c r="D31" s="23">
        <f aca="true" t="shared" si="14" ref="D31:D38">SUM(E31,M31)</f>
        <v>30</v>
      </c>
      <c r="E31" s="23">
        <f aca="true" t="shared" si="15" ref="E31:E38">SUM(F31:G31,L31)</f>
        <v>15</v>
      </c>
      <c r="F31" s="24">
        <f aca="true" t="shared" si="16" ref="F31:G38">SUM(N31,R31,V31,Z31,AD31,AH31)</f>
        <v>15</v>
      </c>
      <c r="G31" s="24">
        <f t="shared" si="16"/>
        <v>0</v>
      </c>
      <c r="H31" s="25"/>
      <c r="I31" s="25"/>
      <c r="J31" s="25"/>
      <c r="K31" s="25"/>
      <c r="L31" s="24">
        <f aca="true" t="shared" si="17" ref="L31:M38">SUM(P31,T31,X31,AB31,AF31,AJ31)</f>
        <v>0</v>
      </c>
      <c r="M31" s="23">
        <f t="shared" si="17"/>
        <v>15</v>
      </c>
      <c r="N31" s="26"/>
      <c r="O31" s="26"/>
      <c r="P31" s="26"/>
      <c r="Q31" s="26"/>
      <c r="R31" s="26"/>
      <c r="S31" s="26"/>
      <c r="T31" s="26"/>
      <c r="U31" s="26"/>
      <c r="V31" s="26">
        <v>15</v>
      </c>
      <c r="W31" s="26"/>
      <c r="X31" s="26"/>
      <c r="Y31" s="26">
        <v>15</v>
      </c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>
        <v>1</v>
      </c>
      <c r="AO31" s="26"/>
      <c r="AP31" s="26"/>
      <c r="AQ31" s="26"/>
      <c r="AR31" s="26">
        <v>1</v>
      </c>
      <c r="AS31" s="26"/>
      <c r="AT31" s="26"/>
      <c r="AU31" s="26"/>
      <c r="AV31" s="26">
        <v>1</v>
      </c>
      <c r="AX31" s="29"/>
      <c r="AY31" s="29"/>
    </row>
    <row r="32" spans="1:51" s="7" customFormat="1" ht="35.25">
      <c r="A32" s="14" t="s">
        <v>9</v>
      </c>
      <c r="B32" s="15" t="s">
        <v>105</v>
      </c>
      <c r="C32" s="18" t="s">
        <v>72</v>
      </c>
      <c r="D32" s="23">
        <f t="shared" si="14"/>
        <v>45</v>
      </c>
      <c r="E32" s="23">
        <f t="shared" si="15"/>
        <v>30</v>
      </c>
      <c r="F32" s="24">
        <f t="shared" si="16"/>
        <v>15</v>
      </c>
      <c r="G32" s="24">
        <f t="shared" si="16"/>
        <v>15</v>
      </c>
      <c r="H32" s="25">
        <v>15</v>
      </c>
      <c r="I32" s="25"/>
      <c r="J32" s="25"/>
      <c r="K32" s="25"/>
      <c r="L32" s="24">
        <f t="shared" si="17"/>
        <v>0</v>
      </c>
      <c r="M32" s="23">
        <f t="shared" si="17"/>
        <v>15</v>
      </c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>
        <v>15</v>
      </c>
      <c r="AA32" s="26">
        <v>15</v>
      </c>
      <c r="AB32" s="26"/>
      <c r="AC32" s="26">
        <v>15</v>
      </c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>
        <v>2</v>
      </c>
      <c r="AP32" s="26"/>
      <c r="AQ32" s="26"/>
      <c r="AR32" s="26">
        <v>1</v>
      </c>
      <c r="AS32" s="26"/>
      <c r="AT32" s="26">
        <v>1</v>
      </c>
      <c r="AU32" s="26"/>
      <c r="AV32" s="26">
        <v>2</v>
      </c>
      <c r="AX32" s="29"/>
      <c r="AY32" s="29"/>
    </row>
    <row r="33" spans="1:51" s="7" customFormat="1" ht="35.25">
      <c r="A33" s="14" t="s">
        <v>8</v>
      </c>
      <c r="B33" s="15" t="s">
        <v>103</v>
      </c>
      <c r="C33" s="18" t="s">
        <v>68</v>
      </c>
      <c r="D33" s="23">
        <f t="shared" si="14"/>
        <v>65</v>
      </c>
      <c r="E33" s="23">
        <f t="shared" si="15"/>
        <v>35</v>
      </c>
      <c r="F33" s="24">
        <f t="shared" si="16"/>
        <v>15</v>
      </c>
      <c r="G33" s="24">
        <f t="shared" si="16"/>
        <v>15</v>
      </c>
      <c r="H33" s="25">
        <v>15</v>
      </c>
      <c r="I33" s="25"/>
      <c r="J33" s="25"/>
      <c r="K33" s="25"/>
      <c r="L33" s="24">
        <f t="shared" si="17"/>
        <v>5</v>
      </c>
      <c r="M33" s="23">
        <f t="shared" si="17"/>
        <v>30</v>
      </c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>
        <v>15</v>
      </c>
      <c r="AE33" s="26">
        <v>15</v>
      </c>
      <c r="AF33" s="26">
        <v>5</v>
      </c>
      <c r="AG33" s="26">
        <v>30</v>
      </c>
      <c r="AH33" s="26"/>
      <c r="AI33" s="26"/>
      <c r="AJ33" s="26"/>
      <c r="AK33" s="26"/>
      <c r="AL33" s="26"/>
      <c r="AM33" s="26"/>
      <c r="AN33" s="26"/>
      <c r="AO33" s="26"/>
      <c r="AP33" s="26">
        <v>2</v>
      </c>
      <c r="AQ33" s="26"/>
      <c r="AR33" s="26">
        <v>1</v>
      </c>
      <c r="AS33" s="26"/>
      <c r="AT33" s="26">
        <v>1</v>
      </c>
      <c r="AU33" s="26"/>
      <c r="AV33" s="26">
        <v>2</v>
      </c>
      <c r="AX33" s="29"/>
      <c r="AY33" s="29"/>
    </row>
    <row r="34" spans="1:51" s="7" customFormat="1" ht="35.25">
      <c r="A34" s="14" t="s">
        <v>7</v>
      </c>
      <c r="B34" s="15" t="s">
        <v>106</v>
      </c>
      <c r="C34" s="18" t="s">
        <v>92</v>
      </c>
      <c r="D34" s="23">
        <f t="shared" si="14"/>
        <v>30</v>
      </c>
      <c r="E34" s="23">
        <f t="shared" si="15"/>
        <v>15</v>
      </c>
      <c r="F34" s="24">
        <f t="shared" si="16"/>
        <v>15</v>
      </c>
      <c r="G34" s="24">
        <f t="shared" si="16"/>
        <v>0</v>
      </c>
      <c r="H34" s="25"/>
      <c r="I34" s="25"/>
      <c r="J34" s="25"/>
      <c r="K34" s="25"/>
      <c r="L34" s="24">
        <f t="shared" si="17"/>
        <v>0</v>
      </c>
      <c r="M34" s="23">
        <f t="shared" si="17"/>
        <v>15</v>
      </c>
      <c r="N34" s="26"/>
      <c r="O34" s="26"/>
      <c r="P34" s="26"/>
      <c r="Q34" s="26"/>
      <c r="R34" s="26"/>
      <c r="S34" s="26"/>
      <c r="T34" s="26"/>
      <c r="U34" s="26"/>
      <c r="V34" s="26">
        <v>15</v>
      </c>
      <c r="W34" s="26"/>
      <c r="X34" s="26"/>
      <c r="Y34" s="26">
        <v>15</v>
      </c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>
        <v>1</v>
      </c>
      <c r="AO34" s="26"/>
      <c r="AP34" s="26"/>
      <c r="AQ34" s="26"/>
      <c r="AR34" s="26">
        <v>1</v>
      </c>
      <c r="AS34" s="26"/>
      <c r="AT34" s="26"/>
      <c r="AU34" s="26"/>
      <c r="AV34" s="26">
        <v>1</v>
      </c>
      <c r="AX34" s="29"/>
      <c r="AY34" s="29"/>
    </row>
    <row r="35" spans="1:51" s="7" customFormat="1" ht="35.25">
      <c r="A35" s="14" t="s">
        <v>6</v>
      </c>
      <c r="B35" s="15" t="s">
        <v>104</v>
      </c>
      <c r="C35" s="18" t="s">
        <v>92</v>
      </c>
      <c r="D35" s="23">
        <f t="shared" si="14"/>
        <v>30</v>
      </c>
      <c r="E35" s="23">
        <f t="shared" si="15"/>
        <v>15</v>
      </c>
      <c r="F35" s="24">
        <f t="shared" si="16"/>
        <v>15</v>
      </c>
      <c r="G35" s="24">
        <f t="shared" si="16"/>
        <v>0</v>
      </c>
      <c r="H35" s="25"/>
      <c r="I35" s="25"/>
      <c r="J35" s="25"/>
      <c r="K35" s="25"/>
      <c r="L35" s="24">
        <f t="shared" si="17"/>
        <v>0</v>
      </c>
      <c r="M35" s="23">
        <f t="shared" si="17"/>
        <v>15</v>
      </c>
      <c r="N35" s="26"/>
      <c r="O35" s="26"/>
      <c r="P35" s="26"/>
      <c r="Q35" s="26"/>
      <c r="R35" s="26"/>
      <c r="S35" s="26"/>
      <c r="T35" s="26"/>
      <c r="U35" s="26"/>
      <c r="V35" s="26">
        <v>15</v>
      </c>
      <c r="W35" s="26"/>
      <c r="X35" s="26"/>
      <c r="Y35" s="26">
        <v>15</v>
      </c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>
        <v>1</v>
      </c>
      <c r="AO35" s="26"/>
      <c r="AP35" s="26"/>
      <c r="AQ35" s="26"/>
      <c r="AR35" s="26">
        <v>1</v>
      </c>
      <c r="AS35" s="26"/>
      <c r="AT35" s="26"/>
      <c r="AU35" s="26"/>
      <c r="AV35" s="26">
        <v>1</v>
      </c>
      <c r="AX35" s="29"/>
      <c r="AY35" s="29"/>
    </row>
    <row r="36" spans="1:51" s="7" customFormat="1" ht="35.25">
      <c r="A36" s="14" t="s">
        <v>5</v>
      </c>
      <c r="B36" s="15" t="s">
        <v>101</v>
      </c>
      <c r="C36" s="18" t="s">
        <v>72</v>
      </c>
      <c r="D36" s="23">
        <f t="shared" si="14"/>
        <v>125</v>
      </c>
      <c r="E36" s="23">
        <f t="shared" si="15"/>
        <v>70</v>
      </c>
      <c r="F36" s="24">
        <f t="shared" si="16"/>
        <v>15</v>
      </c>
      <c r="G36" s="24">
        <f t="shared" si="16"/>
        <v>45</v>
      </c>
      <c r="H36" s="25">
        <v>45</v>
      </c>
      <c r="I36" s="25"/>
      <c r="J36" s="25"/>
      <c r="K36" s="25"/>
      <c r="L36" s="24">
        <f t="shared" si="17"/>
        <v>10</v>
      </c>
      <c r="M36" s="23">
        <f t="shared" si="17"/>
        <v>55</v>
      </c>
      <c r="N36" s="26"/>
      <c r="O36" s="26"/>
      <c r="P36" s="26"/>
      <c r="Q36" s="26"/>
      <c r="R36" s="26">
        <v>15</v>
      </c>
      <c r="S36" s="26"/>
      <c r="T36" s="26"/>
      <c r="U36" s="26">
        <v>10</v>
      </c>
      <c r="V36" s="26"/>
      <c r="W36" s="26">
        <v>15</v>
      </c>
      <c r="X36" s="26">
        <v>5</v>
      </c>
      <c r="Y36" s="26">
        <v>25</v>
      </c>
      <c r="Z36" s="26"/>
      <c r="AA36" s="26">
        <v>30</v>
      </c>
      <c r="AB36" s="26">
        <v>5</v>
      </c>
      <c r="AC36" s="26">
        <v>20</v>
      </c>
      <c r="AD36" s="26"/>
      <c r="AE36" s="26"/>
      <c r="AF36" s="26"/>
      <c r="AG36" s="26"/>
      <c r="AH36" s="26"/>
      <c r="AI36" s="26"/>
      <c r="AJ36" s="26"/>
      <c r="AK36" s="26"/>
      <c r="AL36" s="26"/>
      <c r="AM36" s="26">
        <v>1</v>
      </c>
      <c r="AN36" s="26">
        <v>2</v>
      </c>
      <c r="AO36" s="26">
        <v>2</v>
      </c>
      <c r="AP36" s="26"/>
      <c r="AQ36" s="26"/>
      <c r="AR36" s="26">
        <v>2</v>
      </c>
      <c r="AS36" s="26"/>
      <c r="AT36" s="26">
        <v>4</v>
      </c>
      <c r="AU36" s="26"/>
      <c r="AV36" s="26">
        <v>5</v>
      </c>
      <c r="AX36" s="29"/>
      <c r="AY36" s="29"/>
    </row>
    <row r="37" spans="1:51" s="7" customFormat="1" ht="35.25">
      <c r="A37" s="14" t="s">
        <v>20</v>
      </c>
      <c r="B37" s="15" t="s">
        <v>93</v>
      </c>
      <c r="C37" s="18" t="s">
        <v>89</v>
      </c>
      <c r="D37" s="23">
        <f t="shared" si="14"/>
        <v>50</v>
      </c>
      <c r="E37" s="23">
        <f t="shared" si="15"/>
        <v>30</v>
      </c>
      <c r="F37" s="24">
        <f t="shared" si="16"/>
        <v>0</v>
      </c>
      <c r="G37" s="24">
        <f t="shared" si="16"/>
        <v>30</v>
      </c>
      <c r="H37" s="25">
        <v>30</v>
      </c>
      <c r="I37" s="25"/>
      <c r="J37" s="25"/>
      <c r="K37" s="25"/>
      <c r="L37" s="24">
        <f t="shared" si="17"/>
        <v>0</v>
      </c>
      <c r="M37" s="23">
        <f t="shared" si="17"/>
        <v>20</v>
      </c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>
        <v>30</v>
      </c>
      <c r="AJ37" s="26"/>
      <c r="AK37" s="26">
        <v>20</v>
      </c>
      <c r="AL37" s="26"/>
      <c r="AM37" s="26"/>
      <c r="AN37" s="26"/>
      <c r="AO37" s="26"/>
      <c r="AP37" s="26"/>
      <c r="AQ37" s="26">
        <v>2</v>
      </c>
      <c r="AR37" s="26">
        <v>1</v>
      </c>
      <c r="AS37" s="26"/>
      <c r="AT37" s="26">
        <v>2</v>
      </c>
      <c r="AU37" s="26"/>
      <c r="AV37" s="26">
        <v>2</v>
      </c>
      <c r="AX37" s="29"/>
      <c r="AY37" s="29"/>
    </row>
    <row r="38" spans="1:51" s="7" customFormat="1" ht="35.25">
      <c r="A38" s="14" t="s">
        <v>21</v>
      </c>
      <c r="B38" s="15" t="s">
        <v>94</v>
      </c>
      <c r="C38" s="18" t="s">
        <v>79</v>
      </c>
      <c r="D38" s="23">
        <f t="shared" si="14"/>
        <v>200</v>
      </c>
      <c r="E38" s="23">
        <f t="shared" si="15"/>
        <v>95</v>
      </c>
      <c r="F38" s="24">
        <f t="shared" si="16"/>
        <v>0</v>
      </c>
      <c r="G38" s="24">
        <f t="shared" si="16"/>
        <v>75</v>
      </c>
      <c r="H38" s="25">
        <v>75</v>
      </c>
      <c r="I38" s="25"/>
      <c r="J38" s="25"/>
      <c r="K38" s="25"/>
      <c r="L38" s="24">
        <f t="shared" si="17"/>
        <v>20</v>
      </c>
      <c r="M38" s="23">
        <f t="shared" si="17"/>
        <v>105</v>
      </c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>
        <v>30</v>
      </c>
      <c r="AF38" s="26">
        <v>10</v>
      </c>
      <c r="AG38" s="26">
        <v>40</v>
      </c>
      <c r="AH38" s="26"/>
      <c r="AI38" s="26">
        <v>45</v>
      </c>
      <c r="AJ38" s="26">
        <v>10</v>
      </c>
      <c r="AK38" s="26">
        <v>65</v>
      </c>
      <c r="AL38" s="26"/>
      <c r="AM38" s="26"/>
      <c r="AN38" s="26"/>
      <c r="AO38" s="26"/>
      <c r="AP38" s="26">
        <v>3</v>
      </c>
      <c r="AQ38" s="26">
        <v>5</v>
      </c>
      <c r="AR38" s="26">
        <v>4</v>
      </c>
      <c r="AS38" s="26"/>
      <c r="AT38" s="26">
        <v>8</v>
      </c>
      <c r="AU38" s="26"/>
      <c r="AV38" s="26">
        <v>8</v>
      </c>
      <c r="AX38" s="29"/>
      <c r="AY38" s="29"/>
    </row>
    <row r="39" spans="1:48" s="7" customFormat="1" ht="35.25">
      <c r="A39" s="30" t="s">
        <v>62</v>
      </c>
      <c r="B39" s="30"/>
      <c r="C39" s="30"/>
      <c r="D39" s="31">
        <f aca="true" t="shared" si="18" ref="D39:AV39">SUM(D8,D15,D18,D30)</f>
        <v>4525</v>
      </c>
      <c r="E39" s="31">
        <f t="shared" si="18"/>
        <v>2265</v>
      </c>
      <c r="F39" s="31">
        <f t="shared" si="18"/>
        <v>315</v>
      </c>
      <c r="G39" s="31">
        <f t="shared" si="18"/>
        <v>1485</v>
      </c>
      <c r="H39" s="31">
        <f t="shared" si="18"/>
        <v>1410</v>
      </c>
      <c r="I39" s="31">
        <f t="shared" si="18"/>
        <v>30</v>
      </c>
      <c r="J39" s="31">
        <f t="shared" si="18"/>
        <v>60</v>
      </c>
      <c r="K39" s="31">
        <f t="shared" si="18"/>
        <v>15</v>
      </c>
      <c r="L39" s="31">
        <f t="shared" si="18"/>
        <v>465</v>
      </c>
      <c r="M39" s="31">
        <f t="shared" si="18"/>
        <v>2260</v>
      </c>
      <c r="N39" s="23">
        <f t="shared" si="18"/>
        <v>30</v>
      </c>
      <c r="O39" s="23">
        <f t="shared" si="18"/>
        <v>345</v>
      </c>
      <c r="P39" s="23">
        <f t="shared" si="18"/>
        <v>85</v>
      </c>
      <c r="Q39" s="23">
        <f t="shared" si="18"/>
        <v>290</v>
      </c>
      <c r="R39" s="23">
        <f t="shared" si="18"/>
        <v>75</v>
      </c>
      <c r="S39" s="23">
        <f t="shared" si="18"/>
        <v>255</v>
      </c>
      <c r="T39" s="23">
        <f t="shared" si="18"/>
        <v>75</v>
      </c>
      <c r="U39" s="23">
        <f t="shared" si="18"/>
        <v>345</v>
      </c>
      <c r="V39" s="23">
        <f t="shared" si="18"/>
        <v>75</v>
      </c>
      <c r="W39" s="23">
        <f t="shared" si="18"/>
        <v>225</v>
      </c>
      <c r="X39" s="23">
        <f t="shared" si="18"/>
        <v>75</v>
      </c>
      <c r="Y39" s="23">
        <f t="shared" si="18"/>
        <v>380</v>
      </c>
      <c r="Z39" s="23">
        <f t="shared" si="18"/>
        <v>30</v>
      </c>
      <c r="AA39" s="23">
        <f t="shared" si="18"/>
        <v>270</v>
      </c>
      <c r="AB39" s="23">
        <f t="shared" si="18"/>
        <v>70</v>
      </c>
      <c r="AC39" s="23">
        <f t="shared" si="18"/>
        <v>395</v>
      </c>
      <c r="AD39" s="23">
        <f t="shared" si="18"/>
        <v>75</v>
      </c>
      <c r="AE39" s="23">
        <f t="shared" si="18"/>
        <v>195</v>
      </c>
      <c r="AF39" s="23">
        <f t="shared" si="18"/>
        <v>100</v>
      </c>
      <c r="AG39" s="23">
        <f t="shared" si="18"/>
        <v>440</v>
      </c>
      <c r="AH39" s="23">
        <f t="shared" si="18"/>
        <v>30</v>
      </c>
      <c r="AI39" s="23">
        <f t="shared" si="18"/>
        <v>195</v>
      </c>
      <c r="AJ39" s="23">
        <f t="shared" si="18"/>
        <v>60</v>
      </c>
      <c r="AK39" s="23">
        <f t="shared" si="18"/>
        <v>410</v>
      </c>
      <c r="AL39" s="23">
        <f t="shared" si="18"/>
        <v>30</v>
      </c>
      <c r="AM39" s="23">
        <f t="shared" si="18"/>
        <v>30</v>
      </c>
      <c r="AN39" s="23">
        <f t="shared" si="18"/>
        <v>30</v>
      </c>
      <c r="AO39" s="23">
        <f t="shared" si="18"/>
        <v>30</v>
      </c>
      <c r="AP39" s="23">
        <f t="shared" si="18"/>
        <v>30</v>
      </c>
      <c r="AQ39" s="23">
        <f t="shared" si="18"/>
        <v>30</v>
      </c>
      <c r="AR39" s="31">
        <f t="shared" si="18"/>
        <v>92</v>
      </c>
      <c r="AS39" s="31">
        <f t="shared" si="18"/>
        <v>55</v>
      </c>
      <c r="AT39" s="31">
        <f t="shared" si="18"/>
        <v>166</v>
      </c>
      <c r="AU39" s="31">
        <f t="shared" si="18"/>
        <v>23</v>
      </c>
      <c r="AV39" s="31">
        <f t="shared" si="18"/>
        <v>66</v>
      </c>
    </row>
    <row r="40" spans="1:48" s="7" customFormat="1" ht="35.25">
      <c r="A40" s="30"/>
      <c r="B40" s="30"/>
      <c r="C40" s="30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>
        <f>SUM(N39:Q39)</f>
        <v>750</v>
      </c>
      <c r="O40" s="31"/>
      <c r="P40" s="31"/>
      <c r="Q40" s="31"/>
      <c r="R40" s="31">
        <f>SUM(R39:U39)</f>
        <v>750</v>
      </c>
      <c r="S40" s="31"/>
      <c r="T40" s="31"/>
      <c r="U40" s="31"/>
      <c r="V40" s="31">
        <f>SUM(V39:Y39)</f>
        <v>755</v>
      </c>
      <c r="W40" s="31"/>
      <c r="X40" s="31"/>
      <c r="Y40" s="31"/>
      <c r="Z40" s="31">
        <f>SUM(Z39:AC39)</f>
        <v>765</v>
      </c>
      <c r="AA40" s="31"/>
      <c r="AB40" s="31"/>
      <c r="AC40" s="31"/>
      <c r="AD40" s="31">
        <f>SUM(AD39:AG39)</f>
        <v>810</v>
      </c>
      <c r="AE40" s="31"/>
      <c r="AF40" s="31"/>
      <c r="AG40" s="31"/>
      <c r="AH40" s="31">
        <f>SUM(AH39:AK39)</f>
        <v>695</v>
      </c>
      <c r="AI40" s="31"/>
      <c r="AJ40" s="31"/>
      <c r="AK40" s="31"/>
      <c r="AL40" s="31">
        <f>SUM(AL39:AQ39)</f>
        <v>180</v>
      </c>
      <c r="AM40" s="31"/>
      <c r="AN40" s="31"/>
      <c r="AO40" s="31"/>
      <c r="AP40" s="31"/>
      <c r="AQ40" s="31"/>
      <c r="AR40" s="31"/>
      <c r="AS40" s="31"/>
      <c r="AT40" s="31"/>
      <c r="AU40" s="31"/>
      <c r="AV40" s="31"/>
    </row>
  </sheetData>
  <mergeCells count="62">
    <mergeCell ref="AU39:AU40"/>
    <mergeCell ref="AV39:AV40"/>
    <mergeCell ref="AS39:AS40"/>
    <mergeCell ref="AT39:AT40"/>
    <mergeCell ref="K39:K40"/>
    <mergeCell ref="AH40:AK40"/>
    <mergeCell ref="AL40:AQ40"/>
    <mergeCell ref="AD40:AG40"/>
    <mergeCell ref="L39:L40"/>
    <mergeCell ref="M39:M40"/>
    <mergeCell ref="L5:L7"/>
    <mergeCell ref="AR39:AR40"/>
    <mergeCell ref="G39:G40"/>
    <mergeCell ref="H39:H40"/>
    <mergeCell ref="I39:I40"/>
    <mergeCell ref="J39:J40"/>
    <mergeCell ref="N40:Q40"/>
    <mergeCell ref="R40:U40"/>
    <mergeCell ref="V40:Y40"/>
    <mergeCell ref="Z40:AC40"/>
    <mergeCell ref="I5:I7"/>
    <mergeCell ref="H5:H7"/>
    <mergeCell ref="J5:J7"/>
    <mergeCell ref="G5:G7"/>
    <mergeCell ref="N5:U5"/>
    <mergeCell ref="A4:A7"/>
    <mergeCell ref="C4:C7"/>
    <mergeCell ref="D4:M4"/>
    <mergeCell ref="B4:B7"/>
    <mergeCell ref="D5:D7"/>
    <mergeCell ref="E5:E7"/>
    <mergeCell ref="F5:F7"/>
    <mergeCell ref="M5:M7"/>
    <mergeCell ref="K5:K7"/>
    <mergeCell ref="AH6:AK6"/>
    <mergeCell ref="V5:AC5"/>
    <mergeCell ref="AD6:AG6"/>
    <mergeCell ref="Z6:AC6"/>
    <mergeCell ref="AV6:AV7"/>
    <mergeCell ref="AR6:AR7"/>
    <mergeCell ref="AS6:AS7"/>
    <mergeCell ref="AT6:AT7"/>
    <mergeCell ref="AL4:AV4"/>
    <mergeCell ref="AL5:AQ5"/>
    <mergeCell ref="AR5:AV5"/>
    <mergeCell ref="AL6:AL7"/>
    <mergeCell ref="AM6:AM7"/>
    <mergeCell ref="AN6:AN7"/>
    <mergeCell ref="AQ6:AQ7"/>
    <mergeCell ref="AP6:AP7"/>
    <mergeCell ref="AO6:AO7"/>
    <mergeCell ref="AU6:AU7"/>
    <mergeCell ref="A1:AB1"/>
    <mergeCell ref="F39:F40"/>
    <mergeCell ref="A39:C40"/>
    <mergeCell ref="D39:D40"/>
    <mergeCell ref="E39:E40"/>
    <mergeCell ref="N4:AK4"/>
    <mergeCell ref="N6:Q6"/>
    <mergeCell ref="R6:U6"/>
    <mergeCell ref="V6:Y6"/>
    <mergeCell ref="AD5:AK5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32"/>
  <sheetViews>
    <sheetView view="pageBreakPreview" zoomScale="33" zoomScaleNormal="33" zoomScaleSheetLayoutView="33" zoomScalePageLayoutView="0" workbookViewId="0" topLeftCell="A1">
      <pane ySplit="7" topLeftCell="BM8" activePane="bottomLeft" state="frozen"/>
      <selection pane="topLeft" activeCell="A1" sqref="A1"/>
      <selection pane="bottomLeft" activeCell="B4" sqref="B4:B7"/>
    </sheetView>
  </sheetViews>
  <sheetFormatPr defaultColWidth="8.875" defaultRowHeight="12.75"/>
  <cols>
    <col min="1" max="1" width="12.375" style="10" customWidth="1"/>
    <col min="2" max="2" width="139.375" style="2" customWidth="1"/>
    <col min="3" max="3" width="29.375" style="19" customWidth="1"/>
    <col min="4" max="4" width="14.375" style="2" customWidth="1"/>
    <col min="5" max="5" width="15.375" style="2" customWidth="1"/>
    <col min="6" max="6" width="14.125" style="2" customWidth="1"/>
    <col min="7" max="7" width="14.375" style="2" customWidth="1"/>
    <col min="8" max="8" width="14.625" style="2" customWidth="1"/>
    <col min="9" max="11" width="11.625" style="2" customWidth="1"/>
    <col min="12" max="12" width="15.875" style="2" customWidth="1"/>
    <col min="13" max="13" width="16.25390625" style="2" customWidth="1"/>
    <col min="14" max="37" width="11.625" style="9" customWidth="1"/>
    <col min="38" max="43" width="9.75390625" style="10" customWidth="1"/>
    <col min="44" max="45" width="9.75390625" style="12" customWidth="1"/>
    <col min="46" max="46" width="12.25390625" style="12" customWidth="1"/>
    <col min="47" max="47" width="9.75390625" style="12" customWidth="1"/>
    <col min="48" max="48" width="9.75390625" style="11" customWidth="1"/>
    <col min="49" max="16384" width="8.875" style="11" customWidth="1"/>
  </cols>
  <sheetData>
    <row r="1" spans="1:47" s="6" customFormat="1" ht="51.75" customHeight="1">
      <c r="A1" s="36" t="s">
        <v>96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4"/>
      <c r="AD1" s="4"/>
      <c r="AE1" s="4"/>
      <c r="AF1" s="4"/>
      <c r="AG1" s="4"/>
      <c r="AH1" s="4"/>
      <c r="AI1" s="4"/>
      <c r="AJ1" s="4"/>
      <c r="AK1" s="4"/>
      <c r="AL1" s="1"/>
      <c r="AM1" s="1"/>
      <c r="AN1" s="1"/>
      <c r="AO1" s="3"/>
      <c r="AP1" s="3"/>
      <c r="AQ1" s="3"/>
      <c r="AR1" s="5"/>
      <c r="AS1" s="5"/>
      <c r="AT1" s="5"/>
      <c r="AU1" s="5"/>
    </row>
    <row r="2" spans="1:47" s="6" customFormat="1" ht="37.5" customHeight="1">
      <c r="A2" s="21" t="s">
        <v>40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1"/>
      <c r="AM2" s="1"/>
      <c r="AN2" s="1"/>
      <c r="AO2" s="3"/>
      <c r="AP2" s="3"/>
      <c r="AQ2" s="3"/>
      <c r="AR2" s="5"/>
      <c r="AS2" s="5"/>
      <c r="AT2" s="5"/>
      <c r="AU2" s="5"/>
    </row>
    <row r="3" spans="1:47" s="6" customFormat="1" ht="30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1"/>
      <c r="AM3" s="1"/>
      <c r="AN3" s="1"/>
      <c r="AO3" s="3"/>
      <c r="AP3" s="3"/>
      <c r="AQ3" s="3"/>
      <c r="AR3" s="5"/>
      <c r="AS3" s="5"/>
      <c r="AT3" s="5"/>
      <c r="AU3" s="5"/>
    </row>
    <row r="4" spans="1:48" s="7" customFormat="1" ht="53.25" customHeight="1">
      <c r="A4" s="30" t="s">
        <v>11</v>
      </c>
      <c r="B4" s="30" t="s">
        <v>12</v>
      </c>
      <c r="C4" s="33" t="s">
        <v>35</v>
      </c>
      <c r="D4" s="30" t="s">
        <v>42</v>
      </c>
      <c r="E4" s="30"/>
      <c r="F4" s="30"/>
      <c r="G4" s="30"/>
      <c r="H4" s="30"/>
      <c r="I4" s="30"/>
      <c r="J4" s="30"/>
      <c r="K4" s="30"/>
      <c r="L4" s="30"/>
      <c r="M4" s="30"/>
      <c r="N4" s="30" t="s">
        <v>43</v>
      </c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 t="s">
        <v>52</v>
      </c>
      <c r="AM4" s="30"/>
      <c r="AN4" s="30"/>
      <c r="AO4" s="30"/>
      <c r="AP4" s="30"/>
      <c r="AQ4" s="30"/>
      <c r="AR4" s="30"/>
      <c r="AS4" s="30"/>
      <c r="AT4" s="30"/>
      <c r="AU4" s="30"/>
      <c r="AV4" s="30"/>
    </row>
    <row r="5" spans="1:48" s="7" customFormat="1" ht="53.25" customHeight="1">
      <c r="A5" s="30"/>
      <c r="B5" s="30"/>
      <c r="C5" s="33"/>
      <c r="D5" s="33" t="s">
        <v>55</v>
      </c>
      <c r="E5" s="33" t="s">
        <v>56</v>
      </c>
      <c r="F5" s="32" t="s">
        <v>50</v>
      </c>
      <c r="G5" s="33" t="s">
        <v>58</v>
      </c>
      <c r="H5" s="35" t="s">
        <v>36</v>
      </c>
      <c r="I5" s="35" t="s">
        <v>37</v>
      </c>
      <c r="J5" s="35" t="s">
        <v>60</v>
      </c>
      <c r="K5" s="35" t="s">
        <v>38</v>
      </c>
      <c r="L5" s="33" t="s">
        <v>59</v>
      </c>
      <c r="M5" s="33" t="s">
        <v>57</v>
      </c>
      <c r="N5" s="30" t="s">
        <v>3</v>
      </c>
      <c r="O5" s="30"/>
      <c r="P5" s="30"/>
      <c r="Q5" s="30"/>
      <c r="R5" s="30"/>
      <c r="S5" s="30"/>
      <c r="T5" s="30"/>
      <c r="U5" s="30"/>
      <c r="V5" s="30" t="s">
        <v>41</v>
      </c>
      <c r="W5" s="30"/>
      <c r="X5" s="30"/>
      <c r="Y5" s="30"/>
      <c r="Z5" s="30"/>
      <c r="AA5" s="30"/>
      <c r="AB5" s="30"/>
      <c r="AC5" s="30"/>
      <c r="AD5" s="30" t="s">
        <v>4</v>
      </c>
      <c r="AE5" s="30"/>
      <c r="AF5" s="30"/>
      <c r="AG5" s="30"/>
      <c r="AH5" s="30"/>
      <c r="AI5" s="30"/>
      <c r="AJ5" s="30"/>
      <c r="AK5" s="30"/>
      <c r="AL5" s="30" t="s">
        <v>53</v>
      </c>
      <c r="AM5" s="30"/>
      <c r="AN5" s="30"/>
      <c r="AO5" s="30"/>
      <c r="AP5" s="30"/>
      <c r="AQ5" s="30"/>
      <c r="AR5" s="30" t="s">
        <v>54</v>
      </c>
      <c r="AS5" s="30"/>
      <c r="AT5" s="30"/>
      <c r="AU5" s="30"/>
      <c r="AV5" s="30"/>
    </row>
    <row r="6" spans="1:48" s="7" customFormat="1" ht="52.5" customHeight="1">
      <c r="A6" s="30"/>
      <c r="B6" s="34"/>
      <c r="C6" s="33"/>
      <c r="D6" s="33"/>
      <c r="E6" s="33"/>
      <c r="F6" s="32"/>
      <c r="G6" s="33"/>
      <c r="H6" s="35"/>
      <c r="I6" s="35"/>
      <c r="J6" s="35"/>
      <c r="K6" s="35"/>
      <c r="L6" s="33"/>
      <c r="M6" s="33"/>
      <c r="N6" s="30" t="s">
        <v>14</v>
      </c>
      <c r="O6" s="30"/>
      <c r="P6" s="30"/>
      <c r="Q6" s="30"/>
      <c r="R6" s="30" t="s">
        <v>15</v>
      </c>
      <c r="S6" s="30"/>
      <c r="T6" s="30"/>
      <c r="U6" s="30"/>
      <c r="V6" s="30" t="s">
        <v>16</v>
      </c>
      <c r="W6" s="30"/>
      <c r="X6" s="30"/>
      <c r="Y6" s="30"/>
      <c r="Z6" s="30" t="s">
        <v>17</v>
      </c>
      <c r="AA6" s="30"/>
      <c r="AB6" s="30"/>
      <c r="AC6" s="30"/>
      <c r="AD6" s="30" t="s">
        <v>27</v>
      </c>
      <c r="AE6" s="30"/>
      <c r="AF6" s="30"/>
      <c r="AG6" s="30"/>
      <c r="AH6" s="30" t="s">
        <v>28</v>
      </c>
      <c r="AI6" s="30"/>
      <c r="AJ6" s="30"/>
      <c r="AK6" s="30"/>
      <c r="AL6" s="30" t="s">
        <v>0</v>
      </c>
      <c r="AM6" s="30" t="s">
        <v>1</v>
      </c>
      <c r="AN6" s="30" t="s">
        <v>2</v>
      </c>
      <c r="AO6" s="30" t="s">
        <v>29</v>
      </c>
      <c r="AP6" s="30" t="s">
        <v>30</v>
      </c>
      <c r="AQ6" s="30" t="s">
        <v>31</v>
      </c>
      <c r="AR6" s="32" t="s">
        <v>47</v>
      </c>
      <c r="AS6" s="32" t="s">
        <v>48</v>
      </c>
      <c r="AT6" s="32" t="s">
        <v>44</v>
      </c>
      <c r="AU6" s="32" t="s">
        <v>46</v>
      </c>
      <c r="AV6" s="32" t="s">
        <v>49</v>
      </c>
    </row>
    <row r="7" spans="1:48" s="7" customFormat="1" ht="195.75" customHeight="1">
      <c r="A7" s="30"/>
      <c r="B7" s="34"/>
      <c r="C7" s="33"/>
      <c r="D7" s="33"/>
      <c r="E7" s="33"/>
      <c r="F7" s="32"/>
      <c r="G7" s="33"/>
      <c r="H7" s="35"/>
      <c r="I7" s="35"/>
      <c r="J7" s="35"/>
      <c r="K7" s="35"/>
      <c r="L7" s="33"/>
      <c r="M7" s="33"/>
      <c r="N7" s="13" t="s">
        <v>25</v>
      </c>
      <c r="O7" s="28" t="s">
        <v>26</v>
      </c>
      <c r="P7" s="28" t="s">
        <v>51</v>
      </c>
      <c r="Q7" s="28" t="s">
        <v>45</v>
      </c>
      <c r="R7" s="13" t="s">
        <v>25</v>
      </c>
      <c r="S7" s="28" t="s">
        <v>26</v>
      </c>
      <c r="T7" s="28" t="s">
        <v>51</v>
      </c>
      <c r="U7" s="28" t="s">
        <v>45</v>
      </c>
      <c r="V7" s="13" t="s">
        <v>25</v>
      </c>
      <c r="W7" s="28" t="s">
        <v>26</v>
      </c>
      <c r="X7" s="28" t="s">
        <v>51</v>
      </c>
      <c r="Y7" s="28" t="s">
        <v>45</v>
      </c>
      <c r="Z7" s="13" t="s">
        <v>25</v>
      </c>
      <c r="AA7" s="28" t="s">
        <v>26</v>
      </c>
      <c r="AB7" s="28" t="s">
        <v>51</v>
      </c>
      <c r="AC7" s="28" t="s">
        <v>45</v>
      </c>
      <c r="AD7" s="13" t="s">
        <v>25</v>
      </c>
      <c r="AE7" s="28" t="s">
        <v>26</v>
      </c>
      <c r="AF7" s="28" t="s">
        <v>51</v>
      </c>
      <c r="AG7" s="28" t="s">
        <v>45</v>
      </c>
      <c r="AH7" s="13" t="s">
        <v>25</v>
      </c>
      <c r="AI7" s="28" t="s">
        <v>26</v>
      </c>
      <c r="AJ7" s="28" t="s">
        <v>51</v>
      </c>
      <c r="AK7" s="28" t="s">
        <v>45</v>
      </c>
      <c r="AL7" s="30"/>
      <c r="AM7" s="30"/>
      <c r="AN7" s="30"/>
      <c r="AO7" s="30"/>
      <c r="AP7" s="30"/>
      <c r="AQ7" s="30"/>
      <c r="AR7" s="32"/>
      <c r="AS7" s="32"/>
      <c r="AT7" s="32"/>
      <c r="AU7" s="32"/>
      <c r="AV7" s="32"/>
    </row>
    <row r="8" spans="1:48" s="8" customFormat="1" ht="45.75">
      <c r="A8" s="13" t="s">
        <v>13</v>
      </c>
      <c r="B8" s="16" t="s">
        <v>32</v>
      </c>
      <c r="C8" s="13"/>
      <c r="D8" s="22">
        <f>SUM(D9:D13)</f>
        <v>270</v>
      </c>
      <c r="E8" s="22">
        <f aca="true" t="shared" si="0" ref="E8:AK8">SUM(E9:E13)</f>
        <v>175</v>
      </c>
      <c r="F8" s="27">
        <f t="shared" si="0"/>
        <v>30</v>
      </c>
      <c r="G8" s="27">
        <f t="shared" si="0"/>
        <v>120</v>
      </c>
      <c r="H8" s="27">
        <f t="shared" si="0"/>
        <v>90</v>
      </c>
      <c r="I8" s="27">
        <f t="shared" si="0"/>
        <v>30</v>
      </c>
      <c r="J8" s="27">
        <f t="shared" si="0"/>
        <v>0</v>
      </c>
      <c r="K8" s="27">
        <f t="shared" si="0"/>
        <v>0</v>
      </c>
      <c r="L8" s="27">
        <f t="shared" si="0"/>
        <v>25</v>
      </c>
      <c r="M8" s="22">
        <f t="shared" si="0"/>
        <v>95</v>
      </c>
      <c r="N8" s="27">
        <f t="shared" si="0"/>
        <v>0</v>
      </c>
      <c r="O8" s="27">
        <f t="shared" si="0"/>
        <v>75</v>
      </c>
      <c r="P8" s="27">
        <f t="shared" si="0"/>
        <v>20</v>
      </c>
      <c r="Q8" s="27">
        <f t="shared" si="0"/>
        <v>45</v>
      </c>
      <c r="R8" s="27">
        <f t="shared" si="0"/>
        <v>0</v>
      </c>
      <c r="S8" s="27">
        <f t="shared" si="0"/>
        <v>30</v>
      </c>
      <c r="T8" s="27">
        <f t="shared" si="0"/>
        <v>0</v>
      </c>
      <c r="U8" s="27">
        <f t="shared" si="0"/>
        <v>0</v>
      </c>
      <c r="V8" s="27">
        <f t="shared" si="0"/>
        <v>0</v>
      </c>
      <c r="W8" s="27">
        <f t="shared" si="0"/>
        <v>0</v>
      </c>
      <c r="X8" s="27">
        <f t="shared" si="0"/>
        <v>0</v>
      </c>
      <c r="Y8" s="27">
        <f t="shared" si="0"/>
        <v>0</v>
      </c>
      <c r="Z8" s="27">
        <f t="shared" si="0"/>
        <v>0</v>
      </c>
      <c r="AA8" s="27">
        <f t="shared" si="0"/>
        <v>0</v>
      </c>
      <c r="AB8" s="27">
        <f t="shared" si="0"/>
        <v>0</v>
      </c>
      <c r="AC8" s="27">
        <f t="shared" si="0"/>
        <v>0</v>
      </c>
      <c r="AD8" s="27">
        <f t="shared" si="0"/>
        <v>30</v>
      </c>
      <c r="AE8" s="27">
        <f t="shared" si="0"/>
        <v>15</v>
      </c>
      <c r="AF8" s="27">
        <f t="shared" si="0"/>
        <v>5</v>
      </c>
      <c r="AG8" s="27">
        <f t="shared" si="0"/>
        <v>50</v>
      </c>
      <c r="AH8" s="27">
        <f t="shared" si="0"/>
        <v>0</v>
      </c>
      <c r="AI8" s="27">
        <f t="shared" si="0"/>
        <v>0</v>
      </c>
      <c r="AJ8" s="27">
        <f t="shared" si="0"/>
        <v>0</v>
      </c>
      <c r="AK8" s="27">
        <f t="shared" si="0"/>
        <v>0</v>
      </c>
      <c r="AL8" s="27">
        <f aca="true" t="shared" si="1" ref="AL8:AU8">SUM(AL9:AL13)</f>
        <v>5</v>
      </c>
      <c r="AM8" s="27">
        <f t="shared" si="1"/>
        <v>1</v>
      </c>
      <c r="AN8" s="27">
        <f t="shared" si="1"/>
        <v>0</v>
      </c>
      <c r="AO8" s="27">
        <f t="shared" si="1"/>
        <v>0</v>
      </c>
      <c r="AP8" s="27">
        <f t="shared" si="1"/>
        <v>4</v>
      </c>
      <c r="AQ8" s="27">
        <f t="shared" si="1"/>
        <v>0</v>
      </c>
      <c r="AR8" s="27">
        <f>SUM(AR9:AR13)</f>
        <v>7</v>
      </c>
      <c r="AS8" s="27">
        <f t="shared" si="1"/>
        <v>0</v>
      </c>
      <c r="AT8" s="27">
        <f t="shared" si="1"/>
        <v>9</v>
      </c>
      <c r="AU8" s="27">
        <f t="shared" si="1"/>
        <v>10</v>
      </c>
      <c r="AV8" s="27">
        <f>SUM(AV9:AV13)</f>
        <v>2</v>
      </c>
    </row>
    <row r="9" spans="1:51" s="7" customFormat="1" ht="35.25">
      <c r="A9" s="14" t="s">
        <v>10</v>
      </c>
      <c r="B9" s="15" t="s">
        <v>87</v>
      </c>
      <c r="C9" s="18" t="s">
        <v>64</v>
      </c>
      <c r="D9" s="23">
        <f>SUM(E9,M9)</f>
        <v>60</v>
      </c>
      <c r="E9" s="23">
        <f>SUM(F9:G9,L9)</f>
        <v>60</v>
      </c>
      <c r="F9" s="24">
        <f>SUM(N9,R9,V9,Z9,AD9,AH9)</f>
        <v>0</v>
      </c>
      <c r="G9" s="24">
        <f>SUM(O9,S9,W9,AA9,AE9,AI9)</f>
        <v>60</v>
      </c>
      <c r="H9" s="25">
        <v>60</v>
      </c>
      <c r="I9" s="25"/>
      <c r="J9" s="25"/>
      <c r="K9" s="25"/>
      <c r="L9" s="24">
        <f>SUM(P9,T9,X9,AB9,AF9,AJ9)</f>
        <v>0</v>
      </c>
      <c r="M9" s="23">
        <f>SUM(Q9,U9,Y9,AC9,AG9,AK9)</f>
        <v>0</v>
      </c>
      <c r="N9" s="26"/>
      <c r="O9" s="26">
        <v>30</v>
      </c>
      <c r="P9" s="26"/>
      <c r="Q9" s="26"/>
      <c r="R9" s="26"/>
      <c r="S9" s="26">
        <v>30</v>
      </c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>
        <v>1</v>
      </c>
      <c r="AM9" s="26">
        <v>1</v>
      </c>
      <c r="AN9" s="26"/>
      <c r="AO9" s="26"/>
      <c r="AP9" s="26"/>
      <c r="AQ9" s="26"/>
      <c r="AR9" s="26">
        <v>2</v>
      </c>
      <c r="AS9" s="26"/>
      <c r="AT9" s="26">
        <v>2</v>
      </c>
      <c r="AU9" s="26">
        <v>2</v>
      </c>
      <c r="AV9" s="26">
        <v>2</v>
      </c>
      <c r="AX9" s="29"/>
      <c r="AY9" s="29"/>
    </row>
    <row r="10" spans="1:51" s="7" customFormat="1" ht="35.25">
      <c r="A10" s="14" t="s">
        <v>9</v>
      </c>
      <c r="B10" s="15" t="s">
        <v>65</v>
      </c>
      <c r="C10" s="18" t="s">
        <v>66</v>
      </c>
      <c r="D10" s="23">
        <f aca="true" t="shared" si="2" ref="D10:D30">SUM(E10,M10)</f>
        <v>50</v>
      </c>
      <c r="E10" s="23">
        <f aca="true" t="shared" si="3" ref="E10:E28">SUM(F10:G10,L10)</f>
        <v>25</v>
      </c>
      <c r="F10" s="24">
        <f aca="true" t="shared" si="4" ref="F10:F28">SUM(N10,R10,V10,Z10,AD10,AH10)</f>
        <v>0</v>
      </c>
      <c r="G10" s="24">
        <f aca="true" t="shared" si="5" ref="G10:G28">SUM(O10,S10,W10,AA10,AE10,AI10)</f>
        <v>15</v>
      </c>
      <c r="H10" s="25"/>
      <c r="I10" s="25">
        <v>15</v>
      </c>
      <c r="J10" s="25"/>
      <c r="K10" s="25"/>
      <c r="L10" s="24">
        <f aca="true" t="shared" si="6" ref="L10:L26">SUM(P10,T10,X10,AB10,AF10,AJ10)</f>
        <v>10</v>
      </c>
      <c r="M10" s="23">
        <f aca="true" t="shared" si="7" ref="M10:M28">SUM(Q10,U10,Y10,AC10,AG10,AK10)</f>
        <v>25</v>
      </c>
      <c r="N10" s="26"/>
      <c r="O10" s="26">
        <v>15</v>
      </c>
      <c r="P10" s="26">
        <v>10</v>
      </c>
      <c r="Q10" s="26">
        <v>25</v>
      </c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>
        <v>2</v>
      </c>
      <c r="AM10" s="26"/>
      <c r="AN10" s="26"/>
      <c r="AO10" s="26"/>
      <c r="AP10" s="26"/>
      <c r="AQ10" s="26"/>
      <c r="AR10" s="26">
        <v>1</v>
      </c>
      <c r="AS10" s="26"/>
      <c r="AT10" s="26">
        <v>2</v>
      </c>
      <c r="AU10" s="26">
        <v>2</v>
      </c>
      <c r="AV10" s="26"/>
      <c r="AX10" s="29"/>
      <c r="AY10" s="29"/>
    </row>
    <row r="11" spans="1:51" s="7" customFormat="1" ht="35.25">
      <c r="A11" s="14" t="s">
        <v>8</v>
      </c>
      <c r="B11" s="15" t="s">
        <v>67</v>
      </c>
      <c r="C11" s="18" t="s">
        <v>68</v>
      </c>
      <c r="D11" s="23">
        <f t="shared" si="2"/>
        <v>50</v>
      </c>
      <c r="E11" s="23">
        <f t="shared" si="3"/>
        <v>15</v>
      </c>
      <c r="F11" s="24">
        <f t="shared" si="4"/>
        <v>0</v>
      </c>
      <c r="G11" s="24">
        <f t="shared" si="5"/>
        <v>15</v>
      </c>
      <c r="H11" s="25"/>
      <c r="I11" s="25">
        <v>15</v>
      </c>
      <c r="J11" s="25"/>
      <c r="K11" s="25"/>
      <c r="L11" s="24">
        <f t="shared" si="6"/>
        <v>0</v>
      </c>
      <c r="M11" s="23">
        <f t="shared" si="7"/>
        <v>35</v>
      </c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>
        <v>15</v>
      </c>
      <c r="AF11" s="26"/>
      <c r="AG11" s="26">
        <v>35</v>
      </c>
      <c r="AH11" s="26"/>
      <c r="AI11" s="26"/>
      <c r="AJ11" s="26"/>
      <c r="AK11" s="26"/>
      <c r="AL11" s="26"/>
      <c r="AM11" s="26"/>
      <c r="AN11" s="26"/>
      <c r="AO11" s="26"/>
      <c r="AP11" s="26">
        <v>2</v>
      </c>
      <c r="AQ11" s="26"/>
      <c r="AR11" s="26">
        <v>1</v>
      </c>
      <c r="AS11" s="26"/>
      <c r="AT11" s="26">
        <v>2</v>
      </c>
      <c r="AU11" s="26">
        <v>2</v>
      </c>
      <c r="AV11" s="26"/>
      <c r="AX11" s="29"/>
      <c r="AY11" s="29"/>
    </row>
    <row r="12" spans="1:51" s="7" customFormat="1" ht="35.25">
      <c r="A12" s="14" t="s">
        <v>7</v>
      </c>
      <c r="B12" s="15" t="s">
        <v>69</v>
      </c>
      <c r="C12" s="18" t="s">
        <v>68</v>
      </c>
      <c r="D12" s="23">
        <f t="shared" si="2"/>
        <v>50</v>
      </c>
      <c r="E12" s="23">
        <f t="shared" si="3"/>
        <v>35</v>
      </c>
      <c r="F12" s="24">
        <f t="shared" si="4"/>
        <v>30</v>
      </c>
      <c r="G12" s="24">
        <f t="shared" si="5"/>
        <v>0</v>
      </c>
      <c r="H12" s="25"/>
      <c r="I12" s="25"/>
      <c r="J12" s="25"/>
      <c r="K12" s="25"/>
      <c r="L12" s="24">
        <f t="shared" si="6"/>
        <v>5</v>
      </c>
      <c r="M12" s="23">
        <f t="shared" si="7"/>
        <v>15</v>
      </c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>
        <v>30</v>
      </c>
      <c r="AE12" s="26"/>
      <c r="AF12" s="26">
        <v>5</v>
      </c>
      <c r="AG12" s="26">
        <v>15</v>
      </c>
      <c r="AH12" s="26"/>
      <c r="AI12" s="26"/>
      <c r="AJ12" s="26"/>
      <c r="AK12" s="26"/>
      <c r="AL12" s="26"/>
      <c r="AM12" s="26"/>
      <c r="AN12" s="26"/>
      <c r="AO12" s="26"/>
      <c r="AP12" s="26">
        <v>2</v>
      </c>
      <c r="AQ12" s="26"/>
      <c r="AR12" s="26">
        <v>1</v>
      </c>
      <c r="AS12" s="26"/>
      <c r="AT12" s="26">
        <v>1</v>
      </c>
      <c r="AU12" s="26">
        <v>2</v>
      </c>
      <c r="AV12" s="26"/>
      <c r="AX12" s="29"/>
      <c r="AY12" s="29"/>
    </row>
    <row r="13" spans="1:51" s="7" customFormat="1" ht="35.25">
      <c r="A13" s="14" t="s">
        <v>6</v>
      </c>
      <c r="B13" s="15" t="s">
        <v>70</v>
      </c>
      <c r="C13" s="18" t="s">
        <v>66</v>
      </c>
      <c r="D13" s="23">
        <f t="shared" si="2"/>
        <v>60</v>
      </c>
      <c r="E13" s="23">
        <f>SUM(F13:G13,L13)</f>
        <v>40</v>
      </c>
      <c r="F13" s="24">
        <f t="shared" si="4"/>
        <v>0</v>
      </c>
      <c r="G13" s="24">
        <f t="shared" si="5"/>
        <v>30</v>
      </c>
      <c r="H13" s="25">
        <v>30</v>
      </c>
      <c r="I13" s="25"/>
      <c r="J13" s="25"/>
      <c r="K13" s="25"/>
      <c r="L13" s="24">
        <f t="shared" si="6"/>
        <v>10</v>
      </c>
      <c r="M13" s="23">
        <f t="shared" si="7"/>
        <v>20</v>
      </c>
      <c r="N13" s="26"/>
      <c r="O13" s="26">
        <v>30</v>
      </c>
      <c r="P13" s="26">
        <v>10</v>
      </c>
      <c r="Q13" s="26">
        <v>20</v>
      </c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>
        <v>2</v>
      </c>
      <c r="AM13" s="26"/>
      <c r="AN13" s="26"/>
      <c r="AO13" s="26"/>
      <c r="AP13" s="26"/>
      <c r="AQ13" s="26"/>
      <c r="AR13" s="26">
        <v>2</v>
      </c>
      <c r="AS13" s="26"/>
      <c r="AT13" s="26">
        <v>2</v>
      </c>
      <c r="AU13" s="26">
        <v>2</v>
      </c>
      <c r="AV13" s="26"/>
      <c r="AX13" s="29"/>
      <c r="AY13" s="29"/>
    </row>
    <row r="14" spans="1:51" s="8" customFormat="1" ht="45.75">
      <c r="A14" s="13" t="s">
        <v>18</v>
      </c>
      <c r="B14" s="16" t="s">
        <v>33</v>
      </c>
      <c r="C14" s="13"/>
      <c r="D14" s="22">
        <f>SUM(D15:D16)</f>
        <v>1375</v>
      </c>
      <c r="E14" s="22">
        <f aca="true" t="shared" si="8" ref="E14:AK14">SUM(E15:E16)</f>
        <v>880</v>
      </c>
      <c r="F14" s="27">
        <f t="shared" si="8"/>
        <v>0</v>
      </c>
      <c r="G14" s="27">
        <f t="shared" si="8"/>
        <v>765</v>
      </c>
      <c r="H14" s="27">
        <f t="shared" si="8"/>
        <v>750</v>
      </c>
      <c r="I14" s="27">
        <f t="shared" si="8"/>
        <v>0</v>
      </c>
      <c r="J14" s="27">
        <f t="shared" si="8"/>
        <v>0</v>
      </c>
      <c r="K14" s="27">
        <f t="shared" si="8"/>
        <v>15</v>
      </c>
      <c r="L14" s="27">
        <f t="shared" si="8"/>
        <v>115</v>
      </c>
      <c r="M14" s="22">
        <f t="shared" si="8"/>
        <v>495</v>
      </c>
      <c r="N14" s="27">
        <f t="shared" si="8"/>
        <v>0</v>
      </c>
      <c r="O14" s="27">
        <f t="shared" si="8"/>
        <v>165</v>
      </c>
      <c r="P14" s="27">
        <f t="shared" si="8"/>
        <v>20</v>
      </c>
      <c r="Q14" s="27">
        <f t="shared" si="8"/>
        <v>65</v>
      </c>
      <c r="R14" s="27">
        <f t="shared" si="8"/>
        <v>0</v>
      </c>
      <c r="S14" s="27">
        <f t="shared" si="8"/>
        <v>150</v>
      </c>
      <c r="T14" s="27">
        <f t="shared" si="8"/>
        <v>20</v>
      </c>
      <c r="U14" s="27">
        <f t="shared" si="8"/>
        <v>80</v>
      </c>
      <c r="V14" s="27">
        <f t="shared" si="8"/>
        <v>0</v>
      </c>
      <c r="W14" s="27">
        <f t="shared" si="8"/>
        <v>135</v>
      </c>
      <c r="X14" s="27">
        <f t="shared" si="8"/>
        <v>20</v>
      </c>
      <c r="Y14" s="27">
        <f t="shared" si="8"/>
        <v>70</v>
      </c>
      <c r="Z14" s="27">
        <f t="shared" si="8"/>
        <v>0</v>
      </c>
      <c r="AA14" s="27">
        <f t="shared" si="8"/>
        <v>135</v>
      </c>
      <c r="AB14" s="27">
        <f t="shared" si="8"/>
        <v>20</v>
      </c>
      <c r="AC14" s="27">
        <f t="shared" si="8"/>
        <v>95</v>
      </c>
      <c r="AD14" s="27">
        <f t="shared" si="8"/>
        <v>0</v>
      </c>
      <c r="AE14" s="27">
        <f t="shared" si="8"/>
        <v>90</v>
      </c>
      <c r="AF14" s="27">
        <f t="shared" si="8"/>
        <v>20</v>
      </c>
      <c r="AG14" s="27">
        <f t="shared" si="8"/>
        <v>90</v>
      </c>
      <c r="AH14" s="27">
        <f t="shared" si="8"/>
        <v>0</v>
      </c>
      <c r="AI14" s="27">
        <f t="shared" si="8"/>
        <v>90</v>
      </c>
      <c r="AJ14" s="27">
        <f t="shared" si="8"/>
        <v>15</v>
      </c>
      <c r="AK14" s="27">
        <f t="shared" si="8"/>
        <v>95</v>
      </c>
      <c r="AL14" s="27">
        <f aca="true" t="shared" si="9" ref="AL14:AV14">SUM(AL15:AL16)</f>
        <v>10</v>
      </c>
      <c r="AM14" s="27">
        <f t="shared" si="9"/>
        <v>10</v>
      </c>
      <c r="AN14" s="27">
        <f t="shared" si="9"/>
        <v>9</v>
      </c>
      <c r="AO14" s="27">
        <f t="shared" si="9"/>
        <v>10</v>
      </c>
      <c r="AP14" s="27">
        <f t="shared" si="9"/>
        <v>8</v>
      </c>
      <c r="AQ14" s="27">
        <f t="shared" si="9"/>
        <v>8</v>
      </c>
      <c r="AR14" s="27">
        <f t="shared" si="9"/>
        <v>36</v>
      </c>
      <c r="AS14" s="27">
        <f t="shared" si="9"/>
        <v>55</v>
      </c>
      <c r="AT14" s="27">
        <f t="shared" si="9"/>
        <v>55</v>
      </c>
      <c r="AU14" s="27">
        <f t="shared" si="9"/>
        <v>0</v>
      </c>
      <c r="AV14" s="27">
        <f t="shared" si="9"/>
        <v>0</v>
      </c>
      <c r="AX14" s="29"/>
      <c r="AY14" s="29"/>
    </row>
    <row r="15" spans="1:51" s="7" customFormat="1" ht="35.25">
      <c r="A15" s="14" t="s">
        <v>10</v>
      </c>
      <c r="B15" s="15" t="s">
        <v>97</v>
      </c>
      <c r="C15" s="18" t="s">
        <v>84</v>
      </c>
      <c r="D15" s="23">
        <f>SUM(E15,M15)</f>
        <v>1325</v>
      </c>
      <c r="E15" s="23">
        <f t="shared" si="3"/>
        <v>865</v>
      </c>
      <c r="F15" s="24">
        <f>SUM(N15,R15,V15,Z15,AD15,AH15)</f>
        <v>0</v>
      </c>
      <c r="G15" s="24">
        <f t="shared" si="5"/>
        <v>750</v>
      </c>
      <c r="H15" s="25">
        <v>750</v>
      </c>
      <c r="I15" s="25"/>
      <c r="J15" s="25"/>
      <c r="K15" s="25"/>
      <c r="L15" s="24">
        <f t="shared" si="6"/>
        <v>115</v>
      </c>
      <c r="M15" s="23">
        <f t="shared" si="7"/>
        <v>460</v>
      </c>
      <c r="N15" s="26"/>
      <c r="O15" s="26">
        <v>165</v>
      </c>
      <c r="P15" s="26">
        <v>20</v>
      </c>
      <c r="Q15" s="26">
        <v>65</v>
      </c>
      <c r="R15" s="26"/>
      <c r="S15" s="26">
        <v>150</v>
      </c>
      <c r="T15" s="26">
        <v>20</v>
      </c>
      <c r="U15" s="26">
        <v>80</v>
      </c>
      <c r="V15" s="26"/>
      <c r="W15" s="26">
        <v>135</v>
      </c>
      <c r="X15" s="26">
        <v>20</v>
      </c>
      <c r="Y15" s="26">
        <v>70</v>
      </c>
      <c r="Z15" s="26"/>
      <c r="AA15" s="26">
        <v>120</v>
      </c>
      <c r="AB15" s="26">
        <v>20</v>
      </c>
      <c r="AC15" s="26">
        <v>60</v>
      </c>
      <c r="AD15" s="26"/>
      <c r="AE15" s="26">
        <v>90</v>
      </c>
      <c r="AF15" s="26">
        <v>20</v>
      </c>
      <c r="AG15" s="26">
        <v>90</v>
      </c>
      <c r="AH15" s="26"/>
      <c r="AI15" s="26">
        <v>90</v>
      </c>
      <c r="AJ15" s="26">
        <v>15</v>
      </c>
      <c r="AK15" s="26">
        <v>95</v>
      </c>
      <c r="AL15" s="26">
        <v>10</v>
      </c>
      <c r="AM15" s="26">
        <v>10</v>
      </c>
      <c r="AN15" s="26">
        <v>9</v>
      </c>
      <c r="AO15" s="26">
        <v>8</v>
      </c>
      <c r="AP15" s="26">
        <v>8</v>
      </c>
      <c r="AQ15" s="26">
        <v>8</v>
      </c>
      <c r="AR15" s="26">
        <v>35</v>
      </c>
      <c r="AS15" s="26">
        <v>53</v>
      </c>
      <c r="AT15" s="26">
        <v>53</v>
      </c>
      <c r="AU15" s="26"/>
      <c r="AV15" s="26"/>
      <c r="AX15" s="29"/>
      <c r="AY15" s="29"/>
    </row>
    <row r="16" spans="1:51" s="7" customFormat="1" ht="35.25">
      <c r="A16" s="14" t="s">
        <v>9</v>
      </c>
      <c r="B16" s="15" t="s">
        <v>71</v>
      </c>
      <c r="C16" s="18" t="s">
        <v>72</v>
      </c>
      <c r="D16" s="23">
        <f t="shared" si="2"/>
        <v>50</v>
      </c>
      <c r="E16" s="23">
        <f>SUM(F16:G16,L16)</f>
        <v>15</v>
      </c>
      <c r="F16" s="24">
        <f t="shared" si="4"/>
        <v>0</v>
      </c>
      <c r="G16" s="24">
        <f t="shared" si="5"/>
        <v>15</v>
      </c>
      <c r="H16" s="25"/>
      <c r="I16" s="25"/>
      <c r="J16" s="25"/>
      <c r="K16" s="25">
        <v>15</v>
      </c>
      <c r="L16" s="24">
        <f>SUM(P16,T16,X16,AB16,AF16,AJ16)</f>
        <v>0</v>
      </c>
      <c r="M16" s="23">
        <f t="shared" si="7"/>
        <v>35</v>
      </c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>
        <v>15</v>
      </c>
      <c r="AB16" s="26"/>
      <c r="AC16" s="26">
        <v>35</v>
      </c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>
        <v>2</v>
      </c>
      <c r="AP16" s="26"/>
      <c r="AQ16" s="26"/>
      <c r="AR16" s="26">
        <v>1</v>
      </c>
      <c r="AS16" s="26">
        <v>2</v>
      </c>
      <c r="AT16" s="26">
        <v>2</v>
      </c>
      <c r="AU16" s="26"/>
      <c r="AV16" s="26"/>
      <c r="AX16" s="29"/>
      <c r="AY16" s="29"/>
    </row>
    <row r="17" spans="1:51" s="17" customFormat="1" ht="45.75">
      <c r="A17" s="13" t="s">
        <v>19</v>
      </c>
      <c r="B17" s="16" t="s">
        <v>34</v>
      </c>
      <c r="C17" s="13"/>
      <c r="D17" s="22">
        <f>SUM(D18:D28)</f>
        <v>2035</v>
      </c>
      <c r="E17" s="22">
        <f aca="true" t="shared" si="10" ref="E17:AK17">SUM(E18:E28)</f>
        <v>735</v>
      </c>
      <c r="F17" s="27">
        <f t="shared" si="10"/>
        <v>195</v>
      </c>
      <c r="G17" s="27">
        <f t="shared" si="10"/>
        <v>300</v>
      </c>
      <c r="H17" s="27">
        <f t="shared" si="10"/>
        <v>270</v>
      </c>
      <c r="I17" s="27">
        <f t="shared" si="10"/>
        <v>0</v>
      </c>
      <c r="J17" s="27">
        <f t="shared" si="10"/>
        <v>60</v>
      </c>
      <c r="K17" s="27">
        <f t="shared" si="10"/>
        <v>0</v>
      </c>
      <c r="L17" s="27">
        <f t="shared" si="10"/>
        <v>240</v>
      </c>
      <c r="M17" s="22">
        <f t="shared" si="10"/>
        <v>1300</v>
      </c>
      <c r="N17" s="27">
        <f t="shared" si="10"/>
        <v>30</v>
      </c>
      <c r="O17" s="27">
        <f t="shared" si="10"/>
        <v>45</v>
      </c>
      <c r="P17" s="27">
        <f t="shared" si="10"/>
        <v>25</v>
      </c>
      <c r="Q17" s="27">
        <f t="shared" si="10"/>
        <v>125</v>
      </c>
      <c r="R17" s="27">
        <f t="shared" si="10"/>
        <v>60</v>
      </c>
      <c r="S17" s="27">
        <f t="shared" si="10"/>
        <v>45</v>
      </c>
      <c r="T17" s="27">
        <f t="shared" si="10"/>
        <v>40</v>
      </c>
      <c r="U17" s="27">
        <f t="shared" si="10"/>
        <v>205</v>
      </c>
      <c r="V17" s="27">
        <f t="shared" si="10"/>
        <v>30</v>
      </c>
      <c r="W17" s="27">
        <f t="shared" si="10"/>
        <v>45</v>
      </c>
      <c r="X17" s="27">
        <f t="shared" si="10"/>
        <v>40</v>
      </c>
      <c r="Y17" s="27">
        <f t="shared" si="10"/>
        <v>210</v>
      </c>
      <c r="Z17" s="27">
        <f t="shared" si="10"/>
        <v>15</v>
      </c>
      <c r="AA17" s="27">
        <f t="shared" si="10"/>
        <v>90</v>
      </c>
      <c r="AB17" s="27">
        <f t="shared" si="10"/>
        <v>45</v>
      </c>
      <c r="AC17" s="27">
        <f t="shared" si="10"/>
        <v>265</v>
      </c>
      <c r="AD17" s="27">
        <f t="shared" si="10"/>
        <v>30</v>
      </c>
      <c r="AE17" s="27">
        <f t="shared" si="10"/>
        <v>45</v>
      </c>
      <c r="AF17" s="27">
        <f t="shared" si="10"/>
        <v>45</v>
      </c>
      <c r="AG17" s="27">
        <f t="shared" si="10"/>
        <v>230</v>
      </c>
      <c r="AH17" s="27">
        <f t="shared" si="10"/>
        <v>30</v>
      </c>
      <c r="AI17" s="27">
        <f t="shared" si="10"/>
        <v>30</v>
      </c>
      <c r="AJ17" s="27">
        <f t="shared" si="10"/>
        <v>45</v>
      </c>
      <c r="AK17" s="27">
        <f t="shared" si="10"/>
        <v>265</v>
      </c>
      <c r="AL17" s="27">
        <f aca="true" t="shared" si="11" ref="AL17:AV17">SUM(AL18:AL28)</f>
        <v>9</v>
      </c>
      <c r="AM17" s="27">
        <f t="shared" si="11"/>
        <v>14</v>
      </c>
      <c r="AN17" s="27">
        <f t="shared" si="11"/>
        <v>13</v>
      </c>
      <c r="AO17" s="27">
        <f t="shared" si="11"/>
        <v>16</v>
      </c>
      <c r="AP17" s="27">
        <f t="shared" si="11"/>
        <v>13</v>
      </c>
      <c r="AQ17" s="27">
        <f t="shared" si="11"/>
        <v>15</v>
      </c>
      <c r="AR17" s="27">
        <f t="shared" si="11"/>
        <v>30</v>
      </c>
      <c r="AS17" s="27">
        <f t="shared" si="11"/>
        <v>0</v>
      </c>
      <c r="AT17" s="27">
        <f t="shared" si="11"/>
        <v>73</v>
      </c>
      <c r="AU17" s="27">
        <f t="shared" si="11"/>
        <v>0</v>
      </c>
      <c r="AV17" s="27">
        <f t="shared" si="11"/>
        <v>29</v>
      </c>
      <c r="AX17" s="29"/>
      <c r="AY17" s="29"/>
    </row>
    <row r="18" spans="1:51" s="7" customFormat="1" ht="35.25">
      <c r="A18" s="14" t="s">
        <v>10</v>
      </c>
      <c r="B18" s="15" t="s">
        <v>73</v>
      </c>
      <c r="C18" s="18" t="s">
        <v>74</v>
      </c>
      <c r="D18" s="23">
        <f t="shared" si="2"/>
        <v>150</v>
      </c>
      <c r="E18" s="23">
        <f t="shared" si="3"/>
        <v>80</v>
      </c>
      <c r="F18" s="24">
        <f t="shared" si="4"/>
        <v>30</v>
      </c>
      <c r="G18" s="24">
        <f>SUM(O18,S18,W18,AA18,AE18,AI18)</f>
        <v>30</v>
      </c>
      <c r="H18" s="25">
        <v>30</v>
      </c>
      <c r="I18" s="25"/>
      <c r="J18" s="25"/>
      <c r="K18" s="25"/>
      <c r="L18" s="24">
        <f>SUM(P18,T18,X18,AB18,AF18,AJ18)</f>
        <v>20</v>
      </c>
      <c r="M18" s="23">
        <f t="shared" si="7"/>
        <v>70</v>
      </c>
      <c r="N18" s="26">
        <v>15</v>
      </c>
      <c r="O18" s="26">
        <v>15</v>
      </c>
      <c r="P18" s="26">
        <v>10</v>
      </c>
      <c r="Q18" s="26">
        <v>35</v>
      </c>
      <c r="R18" s="26">
        <v>15</v>
      </c>
      <c r="S18" s="26">
        <v>15</v>
      </c>
      <c r="T18" s="26">
        <v>10</v>
      </c>
      <c r="U18" s="26">
        <v>35</v>
      </c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>
        <v>3</v>
      </c>
      <c r="AM18" s="26">
        <v>3</v>
      </c>
      <c r="AN18" s="26"/>
      <c r="AO18" s="26"/>
      <c r="AP18" s="26"/>
      <c r="AQ18" s="26"/>
      <c r="AR18" s="26">
        <v>3</v>
      </c>
      <c r="AS18" s="26"/>
      <c r="AT18" s="26">
        <v>5</v>
      </c>
      <c r="AU18" s="26"/>
      <c r="AV18" s="26"/>
      <c r="AX18" s="29"/>
      <c r="AY18" s="29"/>
    </row>
    <row r="19" spans="1:51" s="7" customFormat="1" ht="35.25">
      <c r="A19" s="14" t="s">
        <v>9</v>
      </c>
      <c r="B19" s="15" t="s">
        <v>75</v>
      </c>
      <c r="C19" s="18" t="s">
        <v>74</v>
      </c>
      <c r="D19" s="23">
        <f>SUM(E19,M19)</f>
        <v>200</v>
      </c>
      <c r="E19" s="23">
        <f>SUM(F19:G19,L19)</f>
        <v>80</v>
      </c>
      <c r="F19" s="24">
        <f t="shared" si="4"/>
        <v>15</v>
      </c>
      <c r="G19" s="24">
        <f t="shared" si="5"/>
        <v>45</v>
      </c>
      <c r="H19" s="25">
        <v>45</v>
      </c>
      <c r="I19" s="25"/>
      <c r="J19" s="25"/>
      <c r="K19" s="25"/>
      <c r="L19" s="24">
        <f t="shared" si="6"/>
        <v>20</v>
      </c>
      <c r="M19" s="23">
        <f t="shared" si="7"/>
        <v>120</v>
      </c>
      <c r="N19" s="26"/>
      <c r="O19" s="26">
        <v>30</v>
      </c>
      <c r="P19" s="26">
        <v>10</v>
      </c>
      <c r="Q19" s="26">
        <v>60</v>
      </c>
      <c r="R19" s="26">
        <v>15</v>
      </c>
      <c r="S19" s="26">
        <v>15</v>
      </c>
      <c r="T19" s="26">
        <v>10</v>
      </c>
      <c r="U19" s="26">
        <v>60</v>
      </c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>
        <v>4</v>
      </c>
      <c r="AM19" s="26">
        <v>4</v>
      </c>
      <c r="AN19" s="26"/>
      <c r="AO19" s="26"/>
      <c r="AP19" s="26"/>
      <c r="AQ19" s="26"/>
      <c r="AR19" s="26">
        <v>3</v>
      </c>
      <c r="AS19" s="26"/>
      <c r="AT19" s="26">
        <v>7</v>
      </c>
      <c r="AU19" s="26"/>
      <c r="AV19" s="26"/>
      <c r="AX19" s="29"/>
      <c r="AY19" s="29"/>
    </row>
    <row r="20" spans="1:51" s="7" customFormat="1" ht="35.25">
      <c r="A20" s="14" t="s">
        <v>8</v>
      </c>
      <c r="B20" s="15" t="s">
        <v>76</v>
      </c>
      <c r="C20" s="18" t="s">
        <v>63</v>
      </c>
      <c r="D20" s="23">
        <f t="shared" si="2"/>
        <v>275</v>
      </c>
      <c r="E20" s="23">
        <f t="shared" si="3"/>
        <v>105</v>
      </c>
      <c r="F20" s="24">
        <f t="shared" si="4"/>
        <v>15</v>
      </c>
      <c r="G20" s="24">
        <f t="shared" si="5"/>
        <v>60</v>
      </c>
      <c r="H20" s="25">
        <v>60</v>
      </c>
      <c r="I20" s="25"/>
      <c r="J20" s="25"/>
      <c r="K20" s="25"/>
      <c r="L20" s="24">
        <f t="shared" si="6"/>
        <v>30</v>
      </c>
      <c r="M20" s="23">
        <f t="shared" si="7"/>
        <v>170</v>
      </c>
      <c r="N20" s="26"/>
      <c r="O20" s="26"/>
      <c r="P20" s="26"/>
      <c r="Q20" s="26"/>
      <c r="R20" s="26"/>
      <c r="S20" s="26"/>
      <c r="T20" s="26"/>
      <c r="U20" s="26"/>
      <c r="V20" s="26">
        <v>15</v>
      </c>
      <c r="W20" s="26">
        <v>30</v>
      </c>
      <c r="X20" s="26">
        <v>15</v>
      </c>
      <c r="Y20" s="26">
        <v>90</v>
      </c>
      <c r="Z20" s="26"/>
      <c r="AA20" s="26">
        <v>30</v>
      </c>
      <c r="AB20" s="26">
        <v>15</v>
      </c>
      <c r="AC20" s="26">
        <v>80</v>
      </c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>
        <v>6</v>
      </c>
      <c r="AO20" s="26">
        <v>5</v>
      </c>
      <c r="AP20" s="26"/>
      <c r="AQ20" s="26"/>
      <c r="AR20" s="26">
        <v>4</v>
      </c>
      <c r="AS20" s="26"/>
      <c r="AT20" s="26">
        <v>10</v>
      </c>
      <c r="AU20" s="26"/>
      <c r="AV20" s="26"/>
      <c r="AX20" s="29"/>
      <c r="AY20" s="29"/>
    </row>
    <row r="21" spans="1:51" s="7" customFormat="1" ht="35.25">
      <c r="A21" s="14" t="s">
        <v>7</v>
      </c>
      <c r="B21" s="15" t="s">
        <v>77</v>
      </c>
      <c r="C21" s="18" t="s">
        <v>88</v>
      </c>
      <c r="D21" s="23">
        <f t="shared" si="2"/>
        <v>100</v>
      </c>
      <c r="E21" s="23">
        <f t="shared" si="3"/>
        <v>45</v>
      </c>
      <c r="F21" s="24">
        <f t="shared" si="4"/>
        <v>30</v>
      </c>
      <c r="G21" s="24">
        <f t="shared" si="5"/>
        <v>0</v>
      </c>
      <c r="H21" s="25">
        <v>30</v>
      </c>
      <c r="I21" s="25"/>
      <c r="J21" s="25"/>
      <c r="K21" s="25"/>
      <c r="L21" s="24">
        <f t="shared" si="6"/>
        <v>15</v>
      </c>
      <c r="M21" s="23">
        <f t="shared" si="7"/>
        <v>55</v>
      </c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>
        <v>30</v>
      </c>
      <c r="AE21" s="26"/>
      <c r="AF21" s="26">
        <v>15</v>
      </c>
      <c r="AG21" s="26">
        <v>55</v>
      </c>
      <c r="AH21" s="26"/>
      <c r="AI21" s="26"/>
      <c r="AJ21" s="26"/>
      <c r="AK21" s="26"/>
      <c r="AL21" s="26"/>
      <c r="AM21" s="26"/>
      <c r="AN21" s="26"/>
      <c r="AO21" s="26"/>
      <c r="AP21" s="26">
        <v>4</v>
      </c>
      <c r="AQ21" s="26"/>
      <c r="AR21" s="26">
        <v>2</v>
      </c>
      <c r="AS21" s="26"/>
      <c r="AT21" s="26">
        <v>4</v>
      </c>
      <c r="AU21" s="26"/>
      <c r="AV21" s="26"/>
      <c r="AX21" s="29"/>
      <c r="AY21" s="29"/>
    </row>
    <row r="22" spans="1:51" s="7" customFormat="1" ht="35.25">
      <c r="A22" s="14" t="s">
        <v>6</v>
      </c>
      <c r="B22" s="15" t="s">
        <v>78</v>
      </c>
      <c r="C22" s="18" t="s">
        <v>89</v>
      </c>
      <c r="D22" s="23">
        <f>SUM(E22,M22)</f>
        <v>50</v>
      </c>
      <c r="E22" s="23">
        <f t="shared" si="3"/>
        <v>40</v>
      </c>
      <c r="F22" s="24">
        <f t="shared" si="4"/>
        <v>30</v>
      </c>
      <c r="G22" s="24">
        <f>SUM(O22,S22,W22,AA22,AE22,AI22)</f>
        <v>0</v>
      </c>
      <c r="H22" s="25"/>
      <c r="I22" s="25"/>
      <c r="J22" s="25"/>
      <c r="K22" s="25"/>
      <c r="L22" s="24">
        <v>10</v>
      </c>
      <c r="M22" s="23">
        <v>10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>
        <v>30</v>
      </c>
      <c r="AI22" s="26"/>
      <c r="AJ22" s="26">
        <v>10</v>
      </c>
      <c r="AK22" s="26">
        <v>10</v>
      </c>
      <c r="AL22" s="26"/>
      <c r="AM22" s="26"/>
      <c r="AN22" s="26"/>
      <c r="AO22" s="26"/>
      <c r="AP22" s="26"/>
      <c r="AQ22" s="26">
        <v>2</v>
      </c>
      <c r="AR22" s="26">
        <v>2</v>
      </c>
      <c r="AS22" s="26"/>
      <c r="AT22" s="26">
        <v>1</v>
      </c>
      <c r="AU22" s="26"/>
      <c r="AV22" s="26"/>
      <c r="AX22" s="29"/>
      <c r="AY22" s="29"/>
    </row>
    <row r="23" spans="1:51" s="7" customFormat="1" ht="35.25">
      <c r="A23" s="14" t="s">
        <v>5</v>
      </c>
      <c r="B23" s="15" t="s">
        <v>100</v>
      </c>
      <c r="C23" s="18" t="s">
        <v>80</v>
      </c>
      <c r="D23" s="23">
        <f t="shared" si="2"/>
        <v>275</v>
      </c>
      <c r="E23" s="23">
        <f t="shared" si="3"/>
        <v>135</v>
      </c>
      <c r="F23" s="24">
        <f t="shared" si="4"/>
        <v>45</v>
      </c>
      <c r="G23" s="24">
        <f t="shared" si="5"/>
        <v>60</v>
      </c>
      <c r="H23" s="25">
        <v>60</v>
      </c>
      <c r="I23" s="25"/>
      <c r="J23" s="25"/>
      <c r="K23" s="25"/>
      <c r="L23" s="24">
        <f t="shared" si="6"/>
        <v>30</v>
      </c>
      <c r="M23" s="23">
        <f t="shared" si="7"/>
        <v>140</v>
      </c>
      <c r="N23" s="26"/>
      <c r="O23" s="26"/>
      <c r="P23" s="26"/>
      <c r="Q23" s="26"/>
      <c r="R23" s="26">
        <v>15</v>
      </c>
      <c r="S23" s="26">
        <v>15</v>
      </c>
      <c r="T23" s="26">
        <v>5</v>
      </c>
      <c r="U23" s="26">
        <v>20</v>
      </c>
      <c r="V23" s="26">
        <v>15</v>
      </c>
      <c r="W23" s="26">
        <v>15</v>
      </c>
      <c r="X23" s="26">
        <v>10</v>
      </c>
      <c r="Y23" s="26">
        <v>40</v>
      </c>
      <c r="Z23" s="26">
        <v>15</v>
      </c>
      <c r="AA23" s="26">
        <v>15</v>
      </c>
      <c r="AB23" s="26">
        <v>5</v>
      </c>
      <c r="AC23" s="26">
        <v>40</v>
      </c>
      <c r="AD23" s="26"/>
      <c r="AE23" s="26">
        <v>15</v>
      </c>
      <c r="AF23" s="26">
        <v>10</v>
      </c>
      <c r="AG23" s="26">
        <v>40</v>
      </c>
      <c r="AH23" s="26"/>
      <c r="AI23" s="26"/>
      <c r="AJ23" s="26"/>
      <c r="AK23" s="26"/>
      <c r="AL23" s="26"/>
      <c r="AM23" s="26">
        <v>2</v>
      </c>
      <c r="AN23" s="26">
        <v>3</v>
      </c>
      <c r="AO23" s="26">
        <v>3</v>
      </c>
      <c r="AP23" s="26">
        <v>3</v>
      </c>
      <c r="AQ23" s="26"/>
      <c r="AR23" s="26">
        <v>5</v>
      </c>
      <c r="AS23" s="26"/>
      <c r="AT23" s="26">
        <v>9</v>
      </c>
      <c r="AU23" s="26"/>
      <c r="AV23" s="26"/>
      <c r="AX23" s="29"/>
      <c r="AY23" s="29"/>
    </row>
    <row r="24" spans="1:51" s="7" customFormat="1" ht="35.25">
      <c r="A24" s="14" t="s">
        <v>20</v>
      </c>
      <c r="B24" s="15" t="s">
        <v>98</v>
      </c>
      <c r="C24" s="18" t="s">
        <v>74</v>
      </c>
      <c r="D24" s="23">
        <f t="shared" si="2"/>
        <v>100</v>
      </c>
      <c r="E24" s="23">
        <f t="shared" si="3"/>
        <v>40</v>
      </c>
      <c r="F24" s="24">
        <f t="shared" si="4"/>
        <v>30</v>
      </c>
      <c r="G24" s="24">
        <f t="shared" si="5"/>
        <v>0</v>
      </c>
      <c r="H24" s="25"/>
      <c r="I24" s="25"/>
      <c r="J24" s="25"/>
      <c r="K24" s="25"/>
      <c r="L24" s="24">
        <f>SUM(P24,T24,X24,AB24,AF24,AJ24)</f>
        <v>10</v>
      </c>
      <c r="M24" s="23">
        <f t="shared" si="7"/>
        <v>60</v>
      </c>
      <c r="N24" s="26">
        <v>15</v>
      </c>
      <c r="O24" s="26"/>
      <c r="P24" s="26">
        <v>5</v>
      </c>
      <c r="Q24" s="26">
        <v>30</v>
      </c>
      <c r="R24" s="26">
        <v>15</v>
      </c>
      <c r="S24" s="26"/>
      <c r="T24" s="26">
        <v>5</v>
      </c>
      <c r="U24" s="26">
        <v>30</v>
      </c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>
        <v>2</v>
      </c>
      <c r="AM24" s="26">
        <v>2</v>
      </c>
      <c r="AN24" s="26"/>
      <c r="AO24" s="26"/>
      <c r="AP24" s="26"/>
      <c r="AQ24" s="26"/>
      <c r="AR24" s="26">
        <v>2</v>
      </c>
      <c r="AS24" s="26"/>
      <c r="AT24" s="26">
        <v>3</v>
      </c>
      <c r="AU24" s="26"/>
      <c r="AV24" s="26"/>
      <c r="AX24" s="29"/>
      <c r="AY24" s="29"/>
    </row>
    <row r="25" spans="1:51" s="7" customFormat="1" ht="35.25">
      <c r="A25" s="14" t="s">
        <v>21</v>
      </c>
      <c r="B25" s="15" t="s">
        <v>99</v>
      </c>
      <c r="C25" s="18" t="s">
        <v>63</v>
      </c>
      <c r="D25" s="23">
        <f t="shared" si="2"/>
        <v>100</v>
      </c>
      <c r="E25" s="23">
        <f t="shared" si="3"/>
        <v>45</v>
      </c>
      <c r="F25" s="24">
        <f t="shared" si="4"/>
        <v>0</v>
      </c>
      <c r="G25" s="24">
        <f t="shared" si="5"/>
        <v>30</v>
      </c>
      <c r="H25" s="25">
        <v>30</v>
      </c>
      <c r="I25" s="25"/>
      <c r="J25" s="25"/>
      <c r="K25" s="25"/>
      <c r="L25" s="24">
        <f t="shared" si="6"/>
        <v>15</v>
      </c>
      <c r="M25" s="23">
        <f t="shared" si="7"/>
        <v>55</v>
      </c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>
        <v>30</v>
      </c>
      <c r="AB25" s="26">
        <v>15</v>
      </c>
      <c r="AC25" s="26">
        <v>55</v>
      </c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>
        <v>4</v>
      </c>
      <c r="AP25" s="26"/>
      <c r="AQ25" s="26"/>
      <c r="AR25" s="26">
        <v>2</v>
      </c>
      <c r="AS25" s="26"/>
      <c r="AT25" s="26">
        <v>4</v>
      </c>
      <c r="AU25" s="26"/>
      <c r="AV25" s="26"/>
      <c r="AX25" s="29"/>
      <c r="AY25" s="29"/>
    </row>
    <row r="26" spans="1:51" s="7" customFormat="1" ht="35.25">
      <c r="A26" s="14" t="s">
        <v>22</v>
      </c>
      <c r="B26" s="15" t="s">
        <v>82</v>
      </c>
      <c r="C26" s="18" t="s">
        <v>72</v>
      </c>
      <c r="D26" s="23">
        <f t="shared" si="2"/>
        <v>30</v>
      </c>
      <c r="E26" s="23">
        <f t="shared" si="3"/>
        <v>20</v>
      </c>
      <c r="F26" s="24">
        <f t="shared" si="4"/>
        <v>0</v>
      </c>
      <c r="G26" s="24">
        <f t="shared" si="5"/>
        <v>15</v>
      </c>
      <c r="H26" s="25">
        <v>15</v>
      </c>
      <c r="I26" s="25"/>
      <c r="J26" s="25"/>
      <c r="K26" s="25"/>
      <c r="L26" s="24">
        <f t="shared" si="6"/>
        <v>5</v>
      </c>
      <c r="M26" s="23">
        <f t="shared" si="7"/>
        <v>10</v>
      </c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>
        <v>15</v>
      </c>
      <c r="AB26" s="26">
        <v>5</v>
      </c>
      <c r="AC26" s="26">
        <v>10</v>
      </c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>
        <v>1</v>
      </c>
      <c r="AP26" s="26"/>
      <c r="AQ26" s="26"/>
      <c r="AR26" s="26">
        <v>1</v>
      </c>
      <c r="AS26" s="26"/>
      <c r="AT26" s="26">
        <v>1</v>
      </c>
      <c r="AU26" s="26"/>
      <c r="AV26" s="26"/>
      <c r="AX26" s="29"/>
      <c r="AY26" s="29"/>
    </row>
    <row r="27" spans="1:51" s="7" customFormat="1" ht="35.25">
      <c r="A27" s="14" t="s">
        <v>23</v>
      </c>
      <c r="B27" s="15" t="s">
        <v>86</v>
      </c>
      <c r="C27" s="18" t="s">
        <v>79</v>
      </c>
      <c r="D27" s="23">
        <f t="shared" si="2"/>
        <v>420</v>
      </c>
      <c r="E27" s="23">
        <f t="shared" si="3"/>
        <v>110</v>
      </c>
      <c r="F27" s="24">
        <f t="shared" si="4"/>
        <v>0</v>
      </c>
      <c r="G27" s="24">
        <f t="shared" si="5"/>
        <v>60</v>
      </c>
      <c r="H27" s="25"/>
      <c r="I27" s="25"/>
      <c r="J27" s="25">
        <v>60</v>
      </c>
      <c r="K27" s="25"/>
      <c r="L27" s="24">
        <f>SUM(P27,T27,X27,AB27,AF27,AJ27)</f>
        <v>50</v>
      </c>
      <c r="M27" s="23">
        <f t="shared" si="7"/>
        <v>310</v>
      </c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>
        <v>30</v>
      </c>
      <c r="AF27" s="26">
        <v>15</v>
      </c>
      <c r="AG27" s="26">
        <v>55</v>
      </c>
      <c r="AH27" s="26"/>
      <c r="AI27" s="26">
        <v>30</v>
      </c>
      <c r="AJ27" s="26">
        <v>35</v>
      </c>
      <c r="AK27" s="26">
        <v>255</v>
      </c>
      <c r="AL27" s="26"/>
      <c r="AM27" s="26"/>
      <c r="AN27" s="26"/>
      <c r="AO27" s="26"/>
      <c r="AP27" s="26">
        <v>3</v>
      </c>
      <c r="AQ27" s="26">
        <v>13</v>
      </c>
      <c r="AR27" s="26">
        <v>4</v>
      </c>
      <c r="AS27" s="26"/>
      <c r="AT27" s="26">
        <v>16</v>
      </c>
      <c r="AU27" s="26"/>
      <c r="AV27" s="26">
        <v>16</v>
      </c>
      <c r="AX27" s="29"/>
      <c r="AY27" s="29"/>
    </row>
    <row r="28" spans="1:51" s="7" customFormat="1" ht="40.5" customHeight="1">
      <c r="A28" s="14" t="s">
        <v>24</v>
      </c>
      <c r="B28" s="15" t="s">
        <v>85</v>
      </c>
      <c r="C28" s="18" t="s">
        <v>81</v>
      </c>
      <c r="D28" s="23">
        <f t="shared" si="2"/>
        <v>335</v>
      </c>
      <c r="E28" s="23">
        <f t="shared" si="3"/>
        <v>35</v>
      </c>
      <c r="F28" s="24">
        <f t="shared" si="4"/>
        <v>0</v>
      </c>
      <c r="G28" s="24">
        <f t="shared" si="5"/>
        <v>0</v>
      </c>
      <c r="H28" s="25"/>
      <c r="I28" s="25"/>
      <c r="J28" s="25"/>
      <c r="K28" s="25"/>
      <c r="L28" s="24">
        <f>SUM(P28,T28,X28,AB28,AF28,AJ28)</f>
        <v>35</v>
      </c>
      <c r="M28" s="23">
        <f t="shared" si="7"/>
        <v>300</v>
      </c>
      <c r="N28" s="26"/>
      <c r="O28" s="26"/>
      <c r="P28" s="26"/>
      <c r="Q28" s="26"/>
      <c r="R28" s="26"/>
      <c r="S28" s="26"/>
      <c r="T28" s="26">
        <v>10</v>
      </c>
      <c r="U28" s="26">
        <v>60</v>
      </c>
      <c r="V28" s="26"/>
      <c r="W28" s="26"/>
      <c r="X28" s="26">
        <v>15</v>
      </c>
      <c r="Y28" s="26">
        <v>80</v>
      </c>
      <c r="Z28" s="26"/>
      <c r="AA28" s="26"/>
      <c r="AB28" s="26">
        <v>5</v>
      </c>
      <c r="AC28" s="26">
        <v>80</v>
      </c>
      <c r="AD28" s="26"/>
      <c r="AE28" s="26"/>
      <c r="AF28" s="26">
        <v>5</v>
      </c>
      <c r="AG28" s="26">
        <v>80</v>
      </c>
      <c r="AH28" s="26"/>
      <c r="AI28" s="26"/>
      <c r="AJ28" s="26"/>
      <c r="AK28" s="26"/>
      <c r="AL28" s="26"/>
      <c r="AM28" s="26">
        <v>3</v>
      </c>
      <c r="AN28" s="26">
        <v>4</v>
      </c>
      <c r="AO28" s="26">
        <v>3</v>
      </c>
      <c r="AP28" s="26">
        <v>3</v>
      </c>
      <c r="AQ28" s="26"/>
      <c r="AR28" s="26">
        <v>2</v>
      </c>
      <c r="AS28" s="26"/>
      <c r="AT28" s="26">
        <v>13</v>
      </c>
      <c r="AU28" s="26"/>
      <c r="AV28" s="26">
        <v>13</v>
      </c>
      <c r="AX28" s="29"/>
      <c r="AY28" s="29"/>
    </row>
    <row r="29" spans="1:51" s="8" customFormat="1" ht="45.75">
      <c r="A29" s="13" t="s">
        <v>61</v>
      </c>
      <c r="B29" s="16" t="s">
        <v>39</v>
      </c>
      <c r="C29" s="13"/>
      <c r="D29" s="22">
        <f>SUM(D30)</f>
        <v>875</v>
      </c>
      <c r="E29" s="22">
        <f aca="true" t="shared" si="12" ref="E29:AK29">SUM(E30)</f>
        <v>470</v>
      </c>
      <c r="F29" s="27">
        <f t="shared" si="12"/>
        <v>0</v>
      </c>
      <c r="G29" s="27">
        <f t="shared" si="12"/>
        <v>390</v>
      </c>
      <c r="H29" s="27">
        <f t="shared" si="12"/>
        <v>390</v>
      </c>
      <c r="I29" s="27">
        <f t="shared" si="12"/>
        <v>0</v>
      </c>
      <c r="J29" s="27">
        <f t="shared" si="12"/>
        <v>0</v>
      </c>
      <c r="K29" s="27">
        <f t="shared" si="12"/>
        <v>0</v>
      </c>
      <c r="L29" s="27">
        <f t="shared" si="12"/>
        <v>80</v>
      </c>
      <c r="M29" s="22">
        <f t="shared" si="12"/>
        <v>405</v>
      </c>
      <c r="N29" s="27">
        <f t="shared" si="12"/>
        <v>0</v>
      </c>
      <c r="O29" s="27">
        <f t="shared" si="12"/>
        <v>60</v>
      </c>
      <c r="P29" s="27">
        <f t="shared" si="12"/>
        <v>15</v>
      </c>
      <c r="Q29" s="27">
        <f t="shared" si="12"/>
        <v>75</v>
      </c>
      <c r="R29" s="27">
        <f t="shared" si="12"/>
        <v>0</v>
      </c>
      <c r="S29" s="27">
        <f t="shared" si="12"/>
        <v>45</v>
      </c>
      <c r="T29" s="27">
        <f t="shared" si="12"/>
        <v>15</v>
      </c>
      <c r="U29" s="27">
        <f t="shared" si="12"/>
        <v>65</v>
      </c>
      <c r="V29" s="27">
        <f t="shared" si="12"/>
        <v>0</v>
      </c>
      <c r="W29" s="27">
        <f t="shared" si="12"/>
        <v>90</v>
      </c>
      <c r="X29" s="27">
        <f t="shared" si="12"/>
        <v>15</v>
      </c>
      <c r="Y29" s="27">
        <f t="shared" si="12"/>
        <v>95</v>
      </c>
      <c r="Z29" s="27">
        <f t="shared" si="12"/>
        <v>0</v>
      </c>
      <c r="AA29" s="27">
        <f t="shared" si="12"/>
        <v>60</v>
      </c>
      <c r="AB29" s="27">
        <f t="shared" si="12"/>
        <v>10</v>
      </c>
      <c r="AC29" s="27">
        <f t="shared" si="12"/>
        <v>30</v>
      </c>
      <c r="AD29" s="27">
        <f t="shared" si="12"/>
        <v>0</v>
      </c>
      <c r="AE29" s="27">
        <f t="shared" si="12"/>
        <v>60</v>
      </c>
      <c r="AF29" s="27">
        <f t="shared" si="12"/>
        <v>10</v>
      </c>
      <c r="AG29" s="27">
        <f t="shared" si="12"/>
        <v>55</v>
      </c>
      <c r="AH29" s="27">
        <f t="shared" si="12"/>
        <v>0</v>
      </c>
      <c r="AI29" s="27">
        <f t="shared" si="12"/>
        <v>75</v>
      </c>
      <c r="AJ29" s="27">
        <f t="shared" si="12"/>
        <v>15</v>
      </c>
      <c r="AK29" s="27">
        <f t="shared" si="12"/>
        <v>85</v>
      </c>
      <c r="AL29" s="27">
        <f aca="true" t="shared" si="13" ref="AL29:AV29">SUM(AL30:AL30)</f>
        <v>6</v>
      </c>
      <c r="AM29" s="27">
        <f t="shared" si="13"/>
        <v>5</v>
      </c>
      <c r="AN29" s="27">
        <f t="shared" si="13"/>
        <v>8</v>
      </c>
      <c r="AO29" s="27">
        <f t="shared" si="13"/>
        <v>4</v>
      </c>
      <c r="AP29" s="27">
        <f t="shared" si="13"/>
        <v>5</v>
      </c>
      <c r="AQ29" s="27">
        <f t="shared" si="13"/>
        <v>7</v>
      </c>
      <c r="AR29" s="27">
        <f t="shared" si="13"/>
        <v>19</v>
      </c>
      <c r="AS29" s="27">
        <f t="shared" si="13"/>
        <v>0</v>
      </c>
      <c r="AT29" s="27">
        <f t="shared" si="13"/>
        <v>35</v>
      </c>
      <c r="AU29" s="27">
        <f t="shared" si="13"/>
        <v>0</v>
      </c>
      <c r="AV29" s="27">
        <f t="shared" si="13"/>
        <v>35</v>
      </c>
      <c r="AX29" s="29"/>
      <c r="AY29" s="29"/>
    </row>
    <row r="30" spans="1:51" s="7" customFormat="1" ht="35.25">
      <c r="A30" s="14" t="s">
        <v>10</v>
      </c>
      <c r="B30" s="15" t="s">
        <v>107</v>
      </c>
      <c r="C30" s="18" t="s">
        <v>83</v>
      </c>
      <c r="D30" s="23">
        <f t="shared" si="2"/>
        <v>875</v>
      </c>
      <c r="E30" s="23">
        <f>SUM(F30:G30,L30)</f>
        <v>470</v>
      </c>
      <c r="F30" s="24">
        <f>SUM(N30,R30,V30,Z30,AD30,AH30)</f>
        <v>0</v>
      </c>
      <c r="G30" s="24">
        <f>SUM(O30,S30,W30,AA30,AE30,AI30)</f>
        <v>390</v>
      </c>
      <c r="H30" s="25">
        <v>390</v>
      </c>
      <c r="I30" s="25"/>
      <c r="J30" s="25"/>
      <c r="K30" s="25"/>
      <c r="L30" s="24">
        <f>SUM(P30,T30,X30,AB30,AF30,AJ30)</f>
        <v>80</v>
      </c>
      <c r="M30" s="23">
        <f>SUM(Q30,U30,Y30,AC30,AG30,AK30)</f>
        <v>405</v>
      </c>
      <c r="N30" s="26"/>
      <c r="O30" s="26">
        <v>60</v>
      </c>
      <c r="P30" s="26">
        <v>15</v>
      </c>
      <c r="Q30" s="26">
        <v>75</v>
      </c>
      <c r="R30" s="26"/>
      <c r="S30" s="26">
        <v>45</v>
      </c>
      <c r="T30" s="26">
        <v>15</v>
      </c>
      <c r="U30" s="26">
        <v>65</v>
      </c>
      <c r="V30" s="26"/>
      <c r="W30" s="26">
        <v>90</v>
      </c>
      <c r="X30" s="26">
        <v>15</v>
      </c>
      <c r="Y30" s="26">
        <v>95</v>
      </c>
      <c r="Z30" s="26"/>
      <c r="AA30" s="26">
        <v>60</v>
      </c>
      <c r="AB30" s="26">
        <v>10</v>
      </c>
      <c r="AC30" s="26">
        <v>30</v>
      </c>
      <c r="AD30" s="26"/>
      <c r="AE30" s="26">
        <v>60</v>
      </c>
      <c r="AF30" s="26">
        <v>10</v>
      </c>
      <c r="AG30" s="26">
        <v>55</v>
      </c>
      <c r="AH30" s="26"/>
      <c r="AI30" s="26">
        <v>75</v>
      </c>
      <c r="AJ30" s="26">
        <v>15</v>
      </c>
      <c r="AK30" s="26">
        <v>85</v>
      </c>
      <c r="AL30" s="26">
        <v>6</v>
      </c>
      <c r="AM30" s="26">
        <v>5</v>
      </c>
      <c r="AN30" s="26">
        <v>8</v>
      </c>
      <c r="AO30" s="26">
        <v>4</v>
      </c>
      <c r="AP30" s="26">
        <v>5</v>
      </c>
      <c r="AQ30" s="26">
        <v>7</v>
      </c>
      <c r="AR30" s="26">
        <v>19</v>
      </c>
      <c r="AS30" s="26"/>
      <c r="AT30" s="26">
        <v>35</v>
      </c>
      <c r="AU30" s="26"/>
      <c r="AV30" s="26">
        <v>35</v>
      </c>
      <c r="AX30" s="29"/>
      <c r="AY30" s="29"/>
    </row>
    <row r="31" spans="1:48" s="7" customFormat="1" ht="35.25">
      <c r="A31" s="30" t="s">
        <v>62</v>
      </c>
      <c r="B31" s="30"/>
      <c r="C31" s="30"/>
      <c r="D31" s="31">
        <f>SUM(D8,D14,D17,D29)</f>
        <v>4555</v>
      </c>
      <c r="E31" s="31">
        <f aca="true" t="shared" si="14" ref="E31:M31">SUM(E8,E14,E17,E29)</f>
        <v>2260</v>
      </c>
      <c r="F31" s="31">
        <f>SUM(F8,F14,F17,F29)</f>
        <v>225</v>
      </c>
      <c r="G31" s="31">
        <f>SUM(G8,G14,G17,G29)</f>
        <v>1575</v>
      </c>
      <c r="H31" s="31">
        <f>SUM(H8,H14,H17,H29)</f>
        <v>1500</v>
      </c>
      <c r="I31" s="31">
        <f t="shared" si="14"/>
        <v>30</v>
      </c>
      <c r="J31" s="31">
        <f t="shared" si="14"/>
        <v>60</v>
      </c>
      <c r="K31" s="31">
        <f t="shared" si="14"/>
        <v>15</v>
      </c>
      <c r="L31" s="31">
        <f>SUM(L8,L14,L17,L29)</f>
        <v>460</v>
      </c>
      <c r="M31" s="31">
        <f t="shared" si="14"/>
        <v>2295</v>
      </c>
      <c r="N31" s="23">
        <f>SUM(N8,N14,N17,N29)</f>
        <v>30</v>
      </c>
      <c r="O31" s="23">
        <f aca="true" t="shared" si="15" ref="O31:AK31">SUM(O8,O14,O17,O29)</f>
        <v>345</v>
      </c>
      <c r="P31" s="23">
        <f t="shared" si="15"/>
        <v>80</v>
      </c>
      <c r="Q31" s="23">
        <f t="shared" si="15"/>
        <v>310</v>
      </c>
      <c r="R31" s="23">
        <f t="shared" si="15"/>
        <v>60</v>
      </c>
      <c r="S31" s="23">
        <f t="shared" si="15"/>
        <v>270</v>
      </c>
      <c r="T31" s="23">
        <f t="shared" si="15"/>
        <v>75</v>
      </c>
      <c r="U31" s="23">
        <f t="shared" si="15"/>
        <v>350</v>
      </c>
      <c r="V31" s="23">
        <f t="shared" si="15"/>
        <v>30</v>
      </c>
      <c r="W31" s="23">
        <f t="shared" si="15"/>
        <v>270</v>
      </c>
      <c r="X31" s="23">
        <f t="shared" si="15"/>
        <v>75</v>
      </c>
      <c r="Y31" s="23">
        <f t="shared" si="15"/>
        <v>375</v>
      </c>
      <c r="Z31" s="23">
        <f t="shared" si="15"/>
        <v>15</v>
      </c>
      <c r="AA31" s="23">
        <f t="shared" si="15"/>
        <v>285</v>
      </c>
      <c r="AB31" s="23">
        <f t="shared" si="15"/>
        <v>75</v>
      </c>
      <c r="AC31" s="23">
        <f t="shared" si="15"/>
        <v>390</v>
      </c>
      <c r="AD31" s="23">
        <f t="shared" si="15"/>
        <v>60</v>
      </c>
      <c r="AE31" s="23">
        <f t="shared" si="15"/>
        <v>210</v>
      </c>
      <c r="AF31" s="23">
        <f t="shared" si="15"/>
        <v>80</v>
      </c>
      <c r="AG31" s="23">
        <f t="shared" si="15"/>
        <v>425</v>
      </c>
      <c r="AH31" s="23">
        <f t="shared" si="15"/>
        <v>30</v>
      </c>
      <c r="AI31" s="23">
        <f t="shared" si="15"/>
        <v>195</v>
      </c>
      <c r="AJ31" s="23">
        <f t="shared" si="15"/>
        <v>75</v>
      </c>
      <c r="AK31" s="23">
        <f t="shared" si="15"/>
        <v>445</v>
      </c>
      <c r="AL31" s="23">
        <f aca="true" t="shared" si="16" ref="AL31:AV31">SUM(AL8,AL14,AL17,AL29)</f>
        <v>30</v>
      </c>
      <c r="AM31" s="23">
        <f t="shared" si="16"/>
        <v>30</v>
      </c>
      <c r="AN31" s="23">
        <f t="shared" si="16"/>
        <v>30</v>
      </c>
      <c r="AO31" s="23">
        <f t="shared" si="16"/>
        <v>30</v>
      </c>
      <c r="AP31" s="23">
        <f t="shared" si="16"/>
        <v>30</v>
      </c>
      <c r="AQ31" s="23">
        <f t="shared" si="16"/>
        <v>30</v>
      </c>
      <c r="AR31" s="31">
        <f t="shared" si="16"/>
        <v>92</v>
      </c>
      <c r="AS31" s="31">
        <f t="shared" si="16"/>
        <v>55</v>
      </c>
      <c r="AT31" s="31">
        <f t="shared" si="16"/>
        <v>172</v>
      </c>
      <c r="AU31" s="31">
        <f t="shared" si="16"/>
        <v>10</v>
      </c>
      <c r="AV31" s="31">
        <f t="shared" si="16"/>
        <v>66</v>
      </c>
    </row>
    <row r="32" spans="1:48" s="7" customFormat="1" ht="35.25">
      <c r="A32" s="30"/>
      <c r="B32" s="30"/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>
        <f>SUM(N31:Q31)</f>
        <v>765</v>
      </c>
      <c r="O32" s="31"/>
      <c r="P32" s="31"/>
      <c r="Q32" s="31"/>
      <c r="R32" s="31">
        <f>SUM(R31:U31)</f>
        <v>755</v>
      </c>
      <c r="S32" s="31"/>
      <c r="T32" s="31"/>
      <c r="U32" s="31"/>
      <c r="V32" s="31">
        <f>SUM(V31:Y31)</f>
        <v>750</v>
      </c>
      <c r="W32" s="31"/>
      <c r="X32" s="31"/>
      <c r="Y32" s="31"/>
      <c r="Z32" s="31">
        <f>SUM(Z31:AC31)</f>
        <v>765</v>
      </c>
      <c r="AA32" s="31"/>
      <c r="AB32" s="31"/>
      <c r="AC32" s="31"/>
      <c r="AD32" s="31">
        <f>SUM(AD31:AG31)</f>
        <v>775</v>
      </c>
      <c r="AE32" s="31"/>
      <c r="AF32" s="31"/>
      <c r="AG32" s="31"/>
      <c r="AH32" s="31">
        <f>SUM(AH31:AK31)</f>
        <v>745</v>
      </c>
      <c r="AI32" s="31"/>
      <c r="AJ32" s="31"/>
      <c r="AK32" s="31"/>
      <c r="AL32" s="31">
        <f>SUM(AL31:AQ31)</f>
        <v>180</v>
      </c>
      <c r="AM32" s="31"/>
      <c r="AN32" s="31"/>
      <c r="AO32" s="31"/>
      <c r="AP32" s="31"/>
      <c r="AQ32" s="31"/>
      <c r="AR32" s="31"/>
      <c r="AS32" s="31"/>
      <c r="AT32" s="31"/>
      <c r="AU32" s="31"/>
      <c r="AV32" s="31"/>
    </row>
  </sheetData>
  <sheetProtection/>
  <mergeCells count="62">
    <mergeCell ref="A1:AB1"/>
    <mergeCell ref="AU31:AU32"/>
    <mergeCell ref="AU6:AU7"/>
    <mergeCell ref="I5:I7"/>
    <mergeCell ref="J5:J7"/>
    <mergeCell ref="AD32:AG32"/>
    <mergeCell ref="AH32:AK32"/>
    <mergeCell ref="K31:K32"/>
    <mergeCell ref="M5:M7"/>
    <mergeCell ref="K5:K7"/>
    <mergeCell ref="AL32:AQ32"/>
    <mergeCell ref="R6:U6"/>
    <mergeCell ref="V6:Y6"/>
    <mergeCell ref="AP6:AP7"/>
    <mergeCell ref="AO6:AO7"/>
    <mergeCell ref="R32:U32"/>
    <mergeCell ref="AH6:AK6"/>
    <mergeCell ref="V32:Y32"/>
    <mergeCell ref="Z32:AC32"/>
    <mergeCell ref="AD6:AG6"/>
    <mergeCell ref="G31:G32"/>
    <mergeCell ref="L31:L32"/>
    <mergeCell ref="M31:M32"/>
    <mergeCell ref="Z6:AC6"/>
    <mergeCell ref="L5:L7"/>
    <mergeCell ref="V5:AC5"/>
    <mergeCell ref="H31:H32"/>
    <mergeCell ref="I31:I32"/>
    <mergeCell ref="J31:J32"/>
    <mergeCell ref="N5:U5"/>
    <mergeCell ref="B4:B7"/>
    <mergeCell ref="D5:D7"/>
    <mergeCell ref="H5:H7"/>
    <mergeCell ref="G5:G7"/>
    <mergeCell ref="E5:E7"/>
    <mergeCell ref="F5:F7"/>
    <mergeCell ref="AD5:AK5"/>
    <mergeCell ref="A31:C32"/>
    <mergeCell ref="D31:D32"/>
    <mergeCell ref="E31:E32"/>
    <mergeCell ref="F31:F32"/>
    <mergeCell ref="A4:A7"/>
    <mergeCell ref="C4:C7"/>
    <mergeCell ref="D4:M4"/>
    <mergeCell ref="AR5:AV5"/>
    <mergeCell ref="AL6:AL7"/>
    <mergeCell ref="AM6:AM7"/>
    <mergeCell ref="AN6:AN7"/>
    <mergeCell ref="AQ6:AQ7"/>
    <mergeCell ref="AV6:AV7"/>
    <mergeCell ref="AT6:AT7"/>
    <mergeCell ref="AL5:AQ5"/>
    <mergeCell ref="N4:AK4"/>
    <mergeCell ref="N6:Q6"/>
    <mergeCell ref="AV31:AV32"/>
    <mergeCell ref="AS31:AS32"/>
    <mergeCell ref="AT31:AT32"/>
    <mergeCell ref="AR31:AR32"/>
    <mergeCell ref="N32:Q32"/>
    <mergeCell ref="AR6:AR7"/>
    <mergeCell ref="AS6:AS7"/>
    <mergeCell ref="AL4:AV4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Właściciel</cp:lastModifiedBy>
  <cp:lastPrinted>2013-08-06T15:22:44Z</cp:lastPrinted>
  <dcterms:created xsi:type="dcterms:W3CDTF">2000-08-09T08:42:37Z</dcterms:created>
  <dcterms:modified xsi:type="dcterms:W3CDTF">2014-03-04T16:48:12Z</dcterms:modified>
  <cp:category/>
  <cp:version/>
  <cp:contentType/>
  <cp:contentStatus/>
</cp:coreProperties>
</file>