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0"/>
  </bookViews>
  <sheets>
    <sheet name="plan_SS" sheetId="1" r:id="rId1"/>
    <sheet name="plan_SN" sheetId="2" r:id="rId2"/>
  </sheets>
  <definedNames>
    <definedName name="_xlnm.Print_Area" localSheetId="1">'plan_SN'!$A$1:$AV$60</definedName>
    <definedName name="_xlnm.Print_Area" localSheetId="0">'plan_SS'!$A$1:$AV$63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<sst xmlns="http://schemas.openxmlformats.org/spreadsheetml/2006/main" count="396" uniqueCount="139">
  <si>
    <t>Lp.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</si>
  <si>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</si>
  <si>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</si>
  <si>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</si>
  <si>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</si>
  <si>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</si>
  <si>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</si>
  <si>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1.</t>
  </si>
  <si>
    <t>Język obcy*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</si>
  <si>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</si>
  <si>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</si>
  <si>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</si>
  <si>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</si>
  <si>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</si>
  <si>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</si>
  <si>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</si>
  <si>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</si>
  <si>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</si>
  <si>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</si>
  <si>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</si>
  <si>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</si>
  <si>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</si>
  <si>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</si>
  <si>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</si>
  <si>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Seminarium dyplomowe*</t>
  </si>
  <si>
    <t>Moduł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</si>
  <si>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</si>
  <si>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</si>
  <si>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</si>
  <si>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</si>
  <si>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</si>
  <si>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</si>
  <si>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</si>
  <si>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</si>
  <si>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</si>
  <si>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</si>
  <si>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</si>
  <si>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</si>
  <si>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</si>
  <si>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</si>
  <si>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</si>
  <si>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</si>
  <si>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</si>
  <si>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</si>
  <si>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</si>
  <si>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</si>
  <si>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</si>
  <si>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</si>
  <si>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</si>
  <si>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</si>
  <si>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</si>
  <si>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</si>
  <si>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</si>
  <si>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</si>
  <si>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</si>
  <si>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</si>
  <si>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</si>
  <si>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</si>
  <si>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</si>
  <si>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</si>
  <si>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</si>
  <si>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</si>
  <si>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</si>
  <si>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</si>
  <si>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@</t>
  </si>
  <si>
    <t>pw</t>
  </si>
  <si>
    <t>A.</t>
  </si>
  <si>
    <t>Zo/4</t>
  </si>
  <si>
    <t>Zo/2</t>
  </si>
  <si>
    <t>Zo/1</t>
  </si>
  <si>
    <t>Zo/6</t>
  </si>
  <si>
    <t>Filozofia z elementami etyki</t>
  </si>
  <si>
    <t>E/1</t>
  </si>
  <si>
    <t>Socjologia edukacji</t>
  </si>
  <si>
    <t>Pedagogika ogólna</t>
  </si>
  <si>
    <t>Psychologia ogólna</t>
  </si>
  <si>
    <t>Psychologia rozwojowa i osobowości</t>
  </si>
  <si>
    <t>E/2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</si>
  <si>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</si>
  <si>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</si>
  <si>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</si>
  <si>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</si>
  <si>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</si>
  <si>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</si>
  <si>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E/5</t>
  </si>
  <si>
    <t>Podstawy badań pedagogicznych</t>
  </si>
  <si>
    <t>E/3</t>
  </si>
  <si>
    <t>Diagnostyka psychopedagogiczna</t>
  </si>
  <si>
    <t>E/4</t>
  </si>
  <si>
    <t>Media i technologie komunikacyjne w edukacji</t>
  </si>
  <si>
    <t>Emisja głosu i komunikowanie się</t>
  </si>
  <si>
    <t>Health and Safety in Education (Bezpieczeństwo i higiena w edukacji)</t>
  </si>
  <si>
    <t>Elementy pedeutologii</t>
  </si>
  <si>
    <t>Zo/4,5,6</t>
  </si>
  <si>
    <t>Praktyka pedagogiczna*</t>
  </si>
  <si>
    <t>Zo</t>
  </si>
  <si>
    <t>D.</t>
  </si>
  <si>
    <t>MODUŁ KSZTAŁCENIA SPECJALNOŚCIOWEGO</t>
  </si>
  <si>
    <t>Zo/5</t>
  </si>
  <si>
    <t>Zo/1,2,3,4</t>
  </si>
  <si>
    <t>Zo/3</t>
  </si>
  <si>
    <t>MODUŁ ARTYSTYCZNY</t>
  </si>
  <si>
    <r>
      <t xml:space="preserve">Pedagogika - studia stacjonarne I stopnia / Pedagogika opiekuńczo-wychowawcza z poradnictwem pedagogiczno-psychologicznym / </t>
    </r>
    <r>
      <rPr>
        <b/>
        <sz val="28"/>
        <rFont val="Verdana"/>
        <family val="2"/>
      </rPr>
      <t>cykl kształcenia 2014-2017</t>
    </r>
  </si>
  <si>
    <t>E.</t>
  </si>
  <si>
    <t>14.</t>
  </si>
  <si>
    <t>15.</t>
  </si>
  <si>
    <t>16.</t>
  </si>
  <si>
    <t>Psychologia wpływu osobistego i społecznego</t>
  </si>
  <si>
    <t>Podstawy pedagogiki specjalnej</t>
  </si>
  <si>
    <t xml:space="preserve">Podstawy teorii i metodyki wychowania do życia w rodzinie </t>
  </si>
  <si>
    <t xml:space="preserve">Patologie spoleczne i profilaktyka społeczna </t>
  </si>
  <si>
    <t>Współpraca szkoły z instytucjami opiekuńczo-wychowawczymi</t>
  </si>
  <si>
    <t xml:space="preserve">Podstawy teorii i metodyki poradnictwa </t>
  </si>
  <si>
    <t>Praca pedagoga szkolnego</t>
  </si>
  <si>
    <t xml:space="preserve">Poradnictwo dla osób niepełnosprawnych </t>
  </si>
  <si>
    <t>Warsztaty w poradnictwie w środowisku lokalnym</t>
  </si>
  <si>
    <t>Pedagogika dialogu</t>
  </si>
  <si>
    <t>Doradztwo pedagogiczno-psychologiczne wobec rodziców uczniów uzdolnionych i z trudnościami</t>
  </si>
  <si>
    <t xml:space="preserve">Metodyka indywidulnej pracy opiekuńczo-wychowawczej </t>
  </si>
  <si>
    <t>Trening komunikacji w relacjach społecznych</t>
  </si>
  <si>
    <t>Metodyka pracy opiekuńczo-wychowawczej z grupą</t>
  </si>
  <si>
    <t xml:space="preserve">Kreatywne formy pracy kulturalnej w pedagogice opiekuńczo-wychowawczej </t>
  </si>
  <si>
    <t>Chór z dyrygowaniem</t>
  </si>
  <si>
    <t>Suma dla specjalności POW z PPP</t>
  </si>
  <si>
    <t>Praktyka pedagogiczna - 335 godz. pracy własnej, w tym 150 godz. zajęć w szkole oraz placówkach opiekuńczo-wychowawczych oraz 185 godz. przygotowań do zajęć</t>
  </si>
  <si>
    <r>
      <t xml:space="preserve">Pedagogika - studia niestacjonarne I stopnia / Pedagogika opiekuńczo-wychowawcza z poradnictwem pedagogiczno-psychologicznym / </t>
    </r>
    <r>
      <rPr>
        <b/>
        <sz val="28"/>
        <rFont val="Verdana"/>
        <family val="2"/>
      </rPr>
      <t>cykl kształcenia 2014-2017</t>
    </r>
  </si>
  <si>
    <t>Praktyka pedagogiczna - 455 godz. pracy własnej, w tym 150 godz. zajęć w szkole oraz placówkach opiekuńczo-wychowawczych oraz 305 godz. przygotowań do zajęć</t>
  </si>
  <si>
    <t>I semestr - 10 godz. pracy własnej, w tym 10 godz. zajęć w szkole oraz placówkach opiekuńczo-wychowawczych</t>
  </si>
  <si>
    <t>II semestr - 50 godz. pracy własnej, w tym 20 godz. zajęć w szkole oraz placówkach opiekuńczo-wychowawczych i 30 godz. przygotowań do zajęć</t>
  </si>
  <si>
    <t>III semestr - 50 godz. pracy własnej, w tym 20 godz. zajęć w szkole oraz placówkach opiekuńczo-wychowawczych oraz 30 godz. przygotowań do zajęć</t>
  </si>
  <si>
    <t>IV semestr - 50 godz. pracy własnej, w tym 40 godz. zajęć w szkole oraz placówkach opiekuńczo-wychowawczych oraz 10 godz. przygotowań do zajęć</t>
  </si>
  <si>
    <t>VI semestr - 100 godz. pracy własnej, w tym 40 godz. zajęć w szkole oraz placówkach opiekuńczo-wychowawczych oraz 60 godz. przygotowań do zajęć</t>
  </si>
  <si>
    <t>I semestr - 55 godz. pracy własnej, w tym 10 godz. zajęć w szkole oraz placówkach opiekuńczo-wychowawczych i 45 godz. przygotowań do zajęć</t>
  </si>
  <si>
    <t>II semestr - 75 godz. pracy własnej, w tym 20 godz. zajęć w szkole oraz placówkach opiekuńczo-wychowawczych i 55 godz. przygotowań do zajęć</t>
  </si>
  <si>
    <t>III semestr - 75 godz. pracy własnej, w tym 20 godz. zajęć w szkole oraz placówkach opiekuńczo-wychowawczych oraz 55 godz. przygotowań do zajęć</t>
  </si>
  <si>
    <t>IV semestr - 75 godz. pracy własnej, w tym 40 godz. zajęć w szkole oraz placówkach opiekuńczo-wychowawczych oraz 35 godz. przygotowań do zajęć</t>
  </si>
  <si>
    <t>V semestr - 75 godz. pracy własnej, w tym 20 godz. zajęć w szkole oraz placówkach opiekuńczo-wychowawczych oraz 55 godz. przygotowaań do zajęć</t>
  </si>
  <si>
    <t>Zo/1,2,3,4,5</t>
  </si>
  <si>
    <t>Legal and ethical aspects of the work of teacher - tutor - counselor (Prawne i etyczne aspekty pracy pedagoga - opiekuna - doradcy)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</si>
</sst>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28"/>
      <color indexed="8"/>
      <name val="Arial Narrow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3" fontId="14" fillId="35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14" fillId="33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8"/>
  <sheetViews>
    <sheetView tabSelected="1" view="pageBreakPreview" zoomScale="35" zoomScaleNormal="33" zoomScaleSheetLayoutView="35" zoomScalePageLayoutView="0" workbookViewId="0" topLeftCell="A1">
      <pane ySplit="7" topLeftCell="A8" activePane="bottomLeft" state="frozen"/>
      <selection pane="topLeft" activeCell="B4" sqref="B4:B7"/>
      <selection pane="bottomLeft" activeCell="B4" sqref="B4:B7"/>
    </sheetView>
  </sheetViews>
  <sheetFormatPr defaultColWidth="8.875" defaultRowHeight="12.75"/>
  <cols>
    <col min="1" max="1" width="15.00390625" style="44" customWidth="1"/>
    <col min="2" max="2" width="151.875" style="41" customWidth="1"/>
    <col min="3" max="3" width="29.625" style="42" customWidth="1"/>
    <col min="4" max="4" width="18.25390625" style="41" customWidth="1"/>
    <col min="5" max="6" width="14.125" style="41" customWidth="1"/>
    <col min="7" max="7" width="14.375" style="41" customWidth="1"/>
    <col min="8" max="8" width="12.875" style="41" customWidth="1"/>
    <col min="9" max="11" width="11.625" style="41" customWidth="1"/>
    <col min="12" max="12" width="15.875" style="41" customWidth="1"/>
    <col min="13" max="13" width="14.625" style="41" customWidth="1"/>
    <col min="14" max="37" width="11.625" style="43" customWidth="1"/>
    <col min="38" max="43" width="9.75390625" style="44" customWidth="1"/>
    <col min="44" max="45" width="9.75390625" style="45" customWidth="1"/>
    <col min="46" max="46" width="11.375" style="45" customWidth="1"/>
    <col min="47" max="47" width="9.75390625" style="45" customWidth="1"/>
    <col min="48" max="48" width="9.75390625" style="46" customWidth="1"/>
    <col min="49" max="50" width="8.875" style="46" customWidth="1"/>
    <col min="51" max="52" width="9.75390625" style="46" bestFit="1" customWidth="1"/>
    <col min="53" max="16384" width="8.875" style="46" customWidth="1"/>
  </cols>
  <sheetData>
    <row r="1" spans="1:48" s="6" customFormat="1" ht="51.75" customHeight="1">
      <c r="A1" s="50" t="s">
        <v>102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</row>
    <row r="2" spans="1:47" s="6" customFormat="1" ht="37.5" customHeight="1">
      <c r="A2" s="7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</row>
    <row r="3" spans="1:47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</row>
    <row r="4" spans="1:48" s="9" customFormat="1" ht="53.25" customHeight="1">
      <c r="A4" s="53" t="s">
        <v>0</v>
      </c>
      <c r="B4" s="53" t="s">
        <v>25</v>
      </c>
      <c r="C4" s="52" t="s">
        <v>26</v>
      </c>
      <c r="D4" s="53" t="s">
        <v>27</v>
      </c>
      <c r="E4" s="53"/>
      <c r="F4" s="53"/>
      <c r="G4" s="53"/>
      <c r="H4" s="53"/>
      <c r="I4" s="53"/>
      <c r="J4" s="53"/>
      <c r="K4" s="53"/>
      <c r="L4" s="53"/>
      <c r="M4" s="53"/>
      <c r="N4" s="53" t="s">
        <v>28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 t="s">
        <v>29</v>
      </c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1:48" s="9" customFormat="1" ht="53.25" customHeight="1">
      <c r="A5" s="53"/>
      <c r="B5" s="53"/>
      <c r="C5" s="52"/>
      <c r="D5" s="52" t="s">
        <v>30</v>
      </c>
      <c r="E5" s="52" t="s">
        <v>31</v>
      </c>
      <c r="F5" s="54" t="s">
        <v>32</v>
      </c>
      <c r="G5" s="52" t="s">
        <v>33</v>
      </c>
      <c r="H5" s="51" t="s">
        <v>34</v>
      </c>
      <c r="I5" s="51" t="s">
        <v>35</v>
      </c>
      <c r="J5" s="51" t="s">
        <v>36</v>
      </c>
      <c r="K5" s="51" t="s">
        <v>37</v>
      </c>
      <c r="L5" s="52" t="s">
        <v>38</v>
      </c>
      <c r="M5" s="52" t="s">
        <v>39</v>
      </c>
      <c r="N5" s="53" t="s">
        <v>40</v>
      </c>
      <c r="O5" s="53"/>
      <c r="P5" s="53"/>
      <c r="Q5" s="53"/>
      <c r="R5" s="53"/>
      <c r="S5" s="53"/>
      <c r="T5" s="53"/>
      <c r="U5" s="53"/>
      <c r="V5" s="53" t="s">
        <v>41</v>
      </c>
      <c r="W5" s="53"/>
      <c r="X5" s="53"/>
      <c r="Y5" s="53"/>
      <c r="Z5" s="53"/>
      <c r="AA5" s="53"/>
      <c r="AB5" s="53"/>
      <c r="AC5" s="53"/>
      <c r="AD5" s="53" t="s">
        <v>42</v>
      </c>
      <c r="AE5" s="53"/>
      <c r="AF5" s="53"/>
      <c r="AG5" s="53"/>
      <c r="AH5" s="53"/>
      <c r="AI5" s="53"/>
      <c r="AJ5" s="53"/>
      <c r="AK5" s="53"/>
      <c r="AL5" s="53" t="s">
        <v>43</v>
      </c>
      <c r="AM5" s="53"/>
      <c r="AN5" s="53"/>
      <c r="AO5" s="53"/>
      <c r="AP5" s="53"/>
      <c r="AQ5" s="53"/>
      <c r="AR5" s="53" t="s">
        <v>44</v>
      </c>
      <c r="AS5" s="53"/>
      <c r="AT5" s="53"/>
      <c r="AU5" s="53"/>
      <c r="AV5" s="53"/>
    </row>
    <row r="6" spans="1:48" s="9" customFormat="1" ht="52.5" customHeight="1">
      <c r="A6" s="53"/>
      <c r="B6" s="55"/>
      <c r="C6" s="52"/>
      <c r="D6" s="52"/>
      <c r="E6" s="52"/>
      <c r="F6" s="54"/>
      <c r="G6" s="52"/>
      <c r="H6" s="51"/>
      <c r="I6" s="51"/>
      <c r="J6" s="51"/>
      <c r="K6" s="51"/>
      <c r="L6" s="52"/>
      <c r="M6" s="52"/>
      <c r="N6" s="53" t="s">
        <v>45</v>
      </c>
      <c r="O6" s="53"/>
      <c r="P6" s="53"/>
      <c r="Q6" s="53"/>
      <c r="R6" s="53" t="s">
        <v>46</v>
      </c>
      <c r="S6" s="53"/>
      <c r="T6" s="53"/>
      <c r="U6" s="53"/>
      <c r="V6" s="53" t="s">
        <v>47</v>
      </c>
      <c r="W6" s="53"/>
      <c r="X6" s="53"/>
      <c r="Y6" s="53"/>
      <c r="Z6" s="53" t="s">
        <v>48</v>
      </c>
      <c r="AA6" s="53"/>
      <c r="AB6" s="53"/>
      <c r="AC6" s="53"/>
      <c r="AD6" s="53" t="s">
        <v>49</v>
      </c>
      <c r="AE6" s="53"/>
      <c r="AF6" s="53"/>
      <c r="AG6" s="53"/>
      <c r="AH6" s="53" t="s">
        <v>50</v>
      </c>
      <c r="AI6" s="53"/>
      <c r="AJ6" s="53"/>
      <c r="AK6" s="53"/>
      <c r="AL6" s="53" t="s">
        <v>51</v>
      </c>
      <c r="AM6" s="53" t="s">
        <v>52</v>
      </c>
      <c r="AN6" s="53" t="s">
        <v>53</v>
      </c>
      <c r="AO6" s="53" t="s">
        <v>54</v>
      </c>
      <c r="AP6" s="53" t="s">
        <v>55</v>
      </c>
      <c r="AQ6" s="53" t="s">
        <v>56</v>
      </c>
      <c r="AR6" s="54" t="s">
        <v>57</v>
      </c>
      <c r="AS6" s="54" t="s">
        <v>58</v>
      </c>
      <c r="AT6" s="54" t="s">
        <v>59</v>
      </c>
      <c r="AU6" s="54" t="s">
        <v>60</v>
      </c>
      <c r="AV6" s="54" t="s">
        <v>61</v>
      </c>
    </row>
    <row r="7" spans="1:48" s="9" customFormat="1" ht="195.75" customHeight="1">
      <c r="A7" s="53"/>
      <c r="B7" s="55"/>
      <c r="C7" s="52"/>
      <c r="D7" s="52"/>
      <c r="E7" s="52"/>
      <c r="F7" s="54"/>
      <c r="G7" s="52"/>
      <c r="H7" s="51"/>
      <c r="I7" s="51"/>
      <c r="J7" s="51"/>
      <c r="K7" s="51"/>
      <c r="L7" s="52"/>
      <c r="M7" s="52"/>
      <c r="N7" s="8" t="s">
        <v>62</v>
      </c>
      <c r="O7" s="10" t="s">
        <v>63</v>
      </c>
      <c r="P7" s="10" t="s">
        <v>64</v>
      </c>
      <c r="Q7" s="10" t="s">
        <v>65</v>
      </c>
      <c r="R7" s="8" t="s">
        <v>62</v>
      </c>
      <c r="S7" s="10" t="s">
        <v>63</v>
      </c>
      <c r="T7" s="10" t="s">
        <v>64</v>
      </c>
      <c r="U7" s="10" t="s">
        <v>65</v>
      </c>
      <c r="V7" s="8" t="s">
        <v>62</v>
      </c>
      <c r="W7" s="10" t="s">
        <v>63</v>
      </c>
      <c r="X7" s="10" t="s">
        <v>64</v>
      </c>
      <c r="Y7" s="10" t="s">
        <v>65</v>
      </c>
      <c r="Z7" s="8" t="s">
        <v>62</v>
      </c>
      <c r="AA7" s="10" t="s">
        <v>63</v>
      </c>
      <c r="AB7" s="10" t="s">
        <v>64</v>
      </c>
      <c r="AC7" s="10" t="s">
        <v>65</v>
      </c>
      <c r="AD7" s="8" t="s">
        <v>62</v>
      </c>
      <c r="AE7" s="10" t="s">
        <v>63</v>
      </c>
      <c r="AF7" s="10" t="s">
        <v>64</v>
      </c>
      <c r="AG7" s="10" t="s">
        <v>65</v>
      </c>
      <c r="AH7" s="8" t="s">
        <v>62</v>
      </c>
      <c r="AI7" s="10" t="s">
        <v>63</v>
      </c>
      <c r="AJ7" s="10" t="s">
        <v>64</v>
      </c>
      <c r="AK7" s="10" t="s">
        <v>65</v>
      </c>
      <c r="AL7" s="53"/>
      <c r="AM7" s="53"/>
      <c r="AN7" s="53"/>
      <c r="AO7" s="53"/>
      <c r="AP7" s="53"/>
      <c r="AQ7" s="53"/>
      <c r="AR7" s="54"/>
      <c r="AS7" s="54"/>
      <c r="AT7" s="54"/>
      <c r="AU7" s="54"/>
      <c r="AV7" s="54"/>
    </row>
    <row r="8" spans="1:48" s="14" customFormat="1" ht="45.75">
      <c r="A8" s="8" t="s">
        <v>66</v>
      </c>
      <c r="B8" s="11" t="s">
        <v>3</v>
      </c>
      <c r="C8" s="8"/>
      <c r="D8" s="12">
        <f>SUM(D9:D12)</f>
        <v>360</v>
      </c>
      <c r="E8" s="12">
        <f aca="true" t="shared" si="0" ref="E8:AV8">SUM(E9:E12)</f>
        <v>250</v>
      </c>
      <c r="F8" s="13">
        <f t="shared" si="0"/>
        <v>0</v>
      </c>
      <c r="G8" s="13">
        <f t="shared" si="0"/>
        <v>210</v>
      </c>
      <c r="H8" s="13">
        <f t="shared" si="0"/>
        <v>180</v>
      </c>
      <c r="I8" s="13">
        <f t="shared" si="0"/>
        <v>30</v>
      </c>
      <c r="J8" s="13">
        <f t="shared" si="0"/>
        <v>0</v>
      </c>
      <c r="K8" s="13">
        <f t="shared" si="0"/>
        <v>0</v>
      </c>
      <c r="L8" s="13">
        <f t="shared" si="0"/>
        <v>40</v>
      </c>
      <c r="M8" s="12">
        <f t="shared" si="0"/>
        <v>110</v>
      </c>
      <c r="N8" s="13">
        <f t="shared" si="0"/>
        <v>0</v>
      </c>
      <c r="O8" s="13">
        <f t="shared" si="0"/>
        <v>75</v>
      </c>
      <c r="P8" s="13">
        <f t="shared" si="0"/>
        <v>15</v>
      </c>
      <c r="Q8" s="13">
        <f t="shared" si="0"/>
        <v>40</v>
      </c>
      <c r="R8" s="13">
        <f t="shared" si="0"/>
        <v>0</v>
      </c>
      <c r="S8" s="13">
        <f t="shared" si="0"/>
        <v>60</v>
      </c>
      <c r="T8" s="13">
        <f t="shared" si="0"/>
        <v>5</v>
      </c>
      <c r="U8" s="13">
        <f t="shared" si="0"/>
        <v>15</v>
      </c>
      <c r="V8" s="13">
        <f t="shared" si="0"/>
        <v>0</v>
      </c>
      <c r="W8" s="13">
        <f t="shared" si="0"/>
        <v>30</v>
      </c>
      <c r="X8" s="13">
        <f t="shared" si="0"/>
        <v>10</v>
      </c>
      <c r="Y8" s="13">
        <f t="shared" si="0"/>
        <v>10</v>
      </c>
      <c r="Z8" s="13">
        <f t="shared" si="0"/>
        <v>0</v>
      </c>
      <c r="AA8" s="13">
        <f t="shared" si="0"/>
        <v>30</v>
      </c>
      <c r="AB8" s="13">
        <f t="shared" si="0"/>
        <v>10</v>
      </c>
      <c r="AC8" s="13">
        <f t="shared" si="0"/>
        <v>10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15</v>
      </c>
      <c r="AJ8" s="13">
        <f t="shared" si="0"/>
        <v>0</v>
      </c>
      <c r="AK8" s="13">
        <f t="shared" si="0"/>
        <v>35</v>
      </c>
      <c r="AL8" s="13">
        <f t="shared" si="0"/>
        <v>5</v>
      </c>
      <c r="AM8" s="13">
        <f t="shared" si="0"/>
        <v>3</v>
      </c>
      <c r="AN8" s="13">
        <f t="shared" si="0"/>
        <v>2</v>
      </c>
      <c r="AO8" s="13">
        <f t="shared" si="0"/>
        <v>2</v>
      </c>
      <c r="AP8" s="13">
        <f t="shared" si="0"/>
        <v>0</v>
      </c>
      <c r="AQ8" s="13">
        <f t="shared" si="0"/>
        <v>2</v>
      </c>
      <c r="AR8" s="13">
        <f t="shared" si="0"/>
        <v>10</v>
      </c>
      <c r="AS8" s="13">
        <f t="shared" si="0"/>
        <v>0</v>
      </c>
      <c r="AT8" s="13">
        <f t="shared" si="0"/>
        <v>14</v>
      </c>
      <c r="AU8" s="13">
        <f t="shared" si="0"/>
        <v>14</v>
      </c>
      <c r="AV8" s="13">
        <f t="shared" si="0"/>
        <v>10</v>
      </c>
    </row>
    <row r="9" spans="1:50" s="9" customFormat="1" ht="35.25">
      <c r="A9" s="15" t="s">
        <v>7</v>
      </c>
      <c r="B9" s="16" t="s">
        <v>8</v>
      </c>
      <c r="C9" s="17" t="s">
        <v>67</v>
      </c>
      <c r="D9" s="18">
        <f>SUM(E9,M9)</f>
        <v>200</v>
      </c>
      <c r="E9" s="18">
        <f>SUM(F9:G9,L9)</f>
        <v>150</v>
      </c>
      <c r="F9" s="19">
        <f aca="true" t="shared" si="1" ref="F9:G12">SUM(N9,R9,V9,Z9,AD9,AH9)</f>
        <v>0</v>
      </c>
      <c r="G9" s="19">
        <f t="shared" si="1"/>
        <v>120</v>
      </c>
      <c r="H9" s="20">
        <v>120</v>
      </c>
      <c r="I9" s="20"/>
      <c r="J9" s="20"/>
      <c r="K9" s="20"/>
      <c r="L9" s="19">
        <f aca="true" t="shared" si="2" ref="L9:M12">SUM(P9,T9,X9,AB9,AF9,AJ9)</f>
        <v>30</v>
      </c>
      <c r="M9" s="18">
        <f t="shared" si="2"/>
        <v>50</v>
      </c>
      <c r="N9" s="21"/>
      <c r="O9" s="21">
        <v>30</v>
      </c>
      <c r="P9" s="21">
        <v>5</v>
      </c>
      <c r="Q9" s="21">
        <v>15</v>
      </c>
      <c r="R9" s="21"/>
      <c r="S9" s="21">
        <v>30</v>
      </c>
      <c r="T9" s="21">
        <v>5</v>
      </c>
      <c r="U9" s="21">
        <v>15</v>
      </c>
      <c r="V9" s="21"/>
      <c r="W9" s="21">
        <v>30</v>
      </c>
      <c r="X9" s="21">
        <v>10</v>
      </c>
      <c r="Y9" s="21">
        <v>10</v>
      </c>
      <c r="Z9" s="21"/>
      <c r="AA9" s="21">
        <v>30</v>
      </c>
      <c r="AB9" s="21">
        <v>10</v>
      </c>
      <c r="AC9" s="21">
        <v>10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2</v>
      </c>
      <c r="AO9" s="21">
        <v>2</v>
      </c>
      <c r="AP9" s="21"/>
      <c r="AQ9" s="21"/>
      <c r="AR9" s="21">
        <v>6</v>
      </c>
      <c r="AS9" s="21"/>
      <c r="AT9" s="21">
        <v>8</v>
      </c>
      <c r="AU9" s="21">
        <v>8</v>
      </c>
      <c r="AV9" s="21">
        <v>8</v>
      </c>
      <c r="AX9" s="22"/>
    </row>
    <row r="10" spans="1:50" s="9" customFormat="1" ht="35.25">
      <c r="A10" s="15" t="s">
        <v>9</v>
      </c>
      <c r="B10" s="16" t="s">
        <v>10</v>
      </c>
      <c r="C10" s="17" t="s">
        <v>68</v>
      </c>
      <c r="D10" s="18">
        <f>SUM(E10,M10)</f>
        <v>60</v>
      </c>
      <c r="E10" s="18">
        <f>SUM(F10:G10,L10)</f>
        <v>60</v>
      </c>
      <c r="F10" s="19">
        <f t="shared" si="1"/>
        <v>0</v>
      </c>
      <c r="G10" s="19">
        <f t="shared" si="1"/>
        <v>60</v>
      </c>
      <c r="H10" s="20">
        <v>60</v>
      </c>
      <c r="I10" s="20"/>
      <c r="J10" s="20"/>
      <c r="K10" s="20"/>
      <c r="L10" s="19">
        <f t="shared" si="2"/>
        <v>0</v>
      </c>
      <c r="M10" s="18">
        <f t="shared" si="2"/>
        <v>0</v>
      </c>
      <c r="N10" s="21"/>
      <c r="O10" s="21">
        <v>30</v>
      </c>
      <c r="P10" s="21"/>
      <c r="Q10" s="21"/>
      <c r="R10" s="21"/>
      <c r="S10" s="21">
        <v>30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1</v>
      </c>
      <c r="AM10" s="21">
        <v>1</v>
      </c>
      <c r="AN10" s="21"/>
      <c r="AO10" s="21"/>
      <c r="AP10" s="21"/>
      <c r="AQ10" s="21"/>
      <c r="AR10" s="21">
        <v>2</v>
      </c>
      <c r="AS10" s="21"/>
      <c r="AT10" s="21">
        <v>2</v>
      </c>
      <c r="AU10" s="21">
        <v>2</v>
      </c>
      <c r="AV10" s="21">
        <v>2</v>
      </c>
      <c r="AX10" s="22"/>
    </row>
    <row r="11" spans="1:50" s="9" customFormat="1" ht="35.25">
      <c r="A11" s="15" t="s">
        <v>11</v>
      </c>
      <c r="B11" s="16" t="s">
        <v>12</v>
      </c>
      <c r="C11" s="17" t="s">
        <v>69</v>
      </c>
      <c r="D11" s="18">
        <f>SUM(E11,M11)</f>
        <v>50</v>
      </c>
      <c r="E11" s="18">
        <f>SUM(F11:G11,L11)</f>
        <v>25</v>
      </c>
      <c r="F11" s="19">
        <f t="shared" si="1"/>
        <v>0</v>
      </c>
      <c r="G11" s="19">
        <f t="shared" si="1"/>
        <v>15</v>
      </c>
      <c r="H11" s="20"/>
      <c r="I11" s="20">
        <v>15</v>
      </c>
      <c r="J11" s="20"/>
      <c r="K11" s="20"/>
      <c r="L11" s="19">
        <f t="shared" si="2"/>
        <v>10</v>
      </c>
      <c r="M11" s="18">
        <f t="shared" si="2"/>
        <v>25</v>
      </c>
      <c r="N11" s="21"/>
      <c r="O11" s="21">
        <v>15</v>
      </c>
      <c r="P11" s="21">
        <v>10</v>
      </c>
      <c r="Q11" s="21">
        <v>25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2</v>
      </c>
      <c r="AM11" s="21"/>
      <c r="AN11" s="21"/>
      <c r="AO11" s="21"/>
      <c r="AP11" s="21"/>
      <c r="AQ11" s="21"/>
      <c r="AR11" s="21">
        <v>1</v>
      </c>
      <c r="AS11" s="21"/>
      <c r="AT11" s="21">
        <v>2</v>
      </c>
      <c r="AU11" s="21">
        <v>2</v>
      </c>
      <c r="AV11" s="21"/>
      <c r="AX11" s="22"/>
    </row>
    <row r="12" spans="1:50" s="9" customFormat="1" ht="35.25">
      <c r="A12" s="15" t="s">
        <v>13</v>
      </c>
      <c r="B12" s="16" t="s">
        <v>14</v>
      </c>
      <c r="C12" s="17" t="s">
        <v>70</v>
      </c>
      <c r="D12" s="18">
        <f>SUM(E12,M12)</f>
        <v>50</v>
      </c>
      <c r="E12" s="18">
        <f>SUM(F12:G12,L12)</f>
        <v>15</v>
      </c>
      <c r="F12" s="19">
        <f t="shared" si="1"/>
        <v>0</v>
      </c>
      <c r="G12" s="19">
        <f t="shared" si="1"/>
        <v>15</v>
      </c>
      <c r="H12" s="20"/>
      <c r="I12" s="20">
        <v>15</v>
      </c>
      <c r="J12" s="20"/>
      <c r="K12" s="20"/>
      <c r="L12" s="19">
        <f t="shared" si="2"/>
        <v>0</v>
      </c>
      <c r="M12" s="18">
        <f t="shared" si="2"/>
        <v>35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>
        <v>15</v>
      </c>
      <c r="AJ12" s="21"/>
      <c r="AK12" s="21">
        <v>35</v>
      </c>
      <c r="AL12" s="21"/>
      <c r="AM12" s="21"/>
      <c r="AN12" s="21"/>
      <c r="AO12" s="21"/>
      <c r="AP12" s="21"/>
      <c r="AQ12" s="21">
        <v>2</v>
      </c>
      <c r="AR12" s="21">
        <v>1</v>
      </c>
      <c r="AS12" s="21"/>
      <c r="AT12" s="21">
        <v>2</v>
      </c>
      <c r="AU12" s="21">
        <v>2</v>
      </c>
      <c r="AV12" s="21"/>
      <c r="AX12" s="22"/>
    </row>
    <row r="13" spans="1:50" s="14" customFormat="1" ht="45.75">
      <c r="A13" s="8" t="s">
        <v>1</v>
      </c>
      <c r="B13" s="11" t="s">
        <v>4</v>
      </c>
      <c r="C13" s="8"/>
      <c r="D13" s="12">
        <f aca="true" t="shared" si="3" ref="D13:AV13">SUM(D14:D19)</f>
        <v>450</v>
      </c>
      <c r="E13" s="12">
        <f t="shared" si="3"/>
        <v>234</v>
      </c>
      <c r="F13" s="13">
        <f t="shared" si="3"/>
        <v>75</v>
      </c>
      <c r="G13" s="13">
        <f t="shared" si="3"/>
        <v>129</v>
      </c>
      <c r="H13" s="13">
        <f t="shared" si="3"/>
        <v>114</v>
      </c>
      <c r="I13" s="13">
        <f t="shared" si="3"/>
        <v>15</v>
      </c>
      <c r="J13" s="13">
        <f t="shared" si="3"/>
        <v>0</v>
      </c>
      <c r="K13" s="13">
        <f t="shared" si="3"/>
        <v>0</v>
      </c>
      <c r="L13" s="13">
        <f t="shared" si="3"/>
        <v>30</v>
      </c>
      <c r="M13" s="12">
        <f t="shared" si="3"/>
        <v>216</v>
      </c>
      <c r="N13" s="13">
        <f t="shared" si="3"/>
        <v>60</v>
      </c>
      <c r="O13" s="13">
        <f t="shared" si="3"/>
        <v>99</v>
      </c>
      <c r="P13" s="13">
        <f t="shared" si="3"/>
        <v>20</v>
      </c>
      <c r="Q13" s="13">
        <f t="shared" si="3"/>
        <v>146</v>
      </c>
      <c r="R13" s="13">
        <f t="shared" si="3"/>
        <v>15</v>
      </c>
      <c r="S13" s="13">
        <f t="shared" si="3"/>
        <v>15</v>
      </c>
      <c r="T13" s="13">
        <f t="shared" si="3"/>
        <v>10</v>
      </c>
      <c r="U13" s="13">
        <f t="shared" si="3"/>
        <v>60</v>
      </c>
      <c r="V13" s="13">
        <f t="shared" si="3"/>
        <v>0</v>
      </c>
      <c r="W13" s="13">
        <f t="shared" si="3"/>
        <v>0</v>
      </c>
      <c r="X13" s="13">
        <f t="shared" si="3"/>
        <v>0</v>
      </c>
      <c r="Y13" s="13">
        <f t="shared" si="3"/>
        <v>0</v>
      </c>
      <c r="Z13" s="13">
        <f t="shared" si="3"/>
        <v>0</v>
      </c>
      <c r="AA13" s="13">
        <f t="shared" si="3"/>
        <v>15</v>
      </c>
      <c r="AB13" s="13">
        <f t="shared" si="3"/>
        <v>0</v>
      </c>
      <c r="AC13" s="13">
        <f t="shared" si="3"/>
        <v>10</v>
      </c>
      <c r="AD13" s="13">
        <f t="shared" si="3"/>
        <v>0</v>
      </c>
      <c r="AE13" s="13">
        <f t="shared" si="3"/>
        <v>0</v>
      </c>
      <c r="AF13" s="13">
        <f t="shared" si="3"/>
        <v>0</v>
      </c>
      <c r="AG13" s="13">
        <f t="shared" si="3"/>
        <v>0</v>
      </c>
      <c r="AH13" s="13">
        <f t="shared" si="3"/>
        <v>0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si="3"/>
        <v>13</v>
      </c>
      <c r="AM13" s="13">
        <f t="shared" si="3"/>
        <v>4</v>
      </c>
      <c r="AN13" s="13">
        <f t="shared" si="3"/>
        <v>0</v>
      </c>
      <c r="AO13" s="13">
        <f t="shared" si="3"/>
        <v>1</v>
      </c>
      <c r="AP13" s="13">
        <f t="shared" si="3"/>
        <v>0</v>
      </c>
      <c r="AQ13" s="13">
        <f t="shared" si="3"/>
        <v>0</v>
      </c>
      <c r="AR13" s="13">
        <f t="shared" si="3"/>
        <v>10</v>
      </c>
      <c r="AS13" s="13">
        <f t="shared" si="3"/>
        <v>18</v>
      </c>
      <c r="AT13" s="13">
        <f t="shared" si="3"/>
        <v>13</v>
      </c>
      <c r="AU13" s="13">
        <f t="shared" si="3"/>
        <v>0</v>
      </c>
      <c r="AV13" s="13">
        <f t="shared" si="3"/>
        <v>0</v>
      </c>
      <c r="AX13" s="22"/>
    </row>
    <row r="14" spans="1:50" s="9" customFormat="1" ht="35.25">
      <c r="A14" s="15" t="s">
        <v>7</v>
      </c>
      <c r="B14" s="16" t="s">
        <v>71</v>
      </c>
      <c r="C14" s="17" t="s">
        <v>72</v>
      </c>
      <c r="D14" s="18">
        <f aca="true" t="shared" si="4" ref="D14:D19">SUM(E14,M14)</f>
        <v>75</v>
      </c>
      <c r="E14" s="18">
        <f aca="true" t="shared" si="5" ref="E14:E19">SUM(F14:G14,L14)</f>
        <v>44</v>
      </c>
      <c r="F14" s="19">
        <f aca="true" t="shared" si="6" ref="F14:G19">SUM(N14,R14,V14,Z14,AD14,AH14)</f>
        <v>15</v>
      </c>
      <c r="G14" s="19">
        <f t="shared" si="6"/>
        <v>24</v>
      </c>
      <c r="H14" s="20">
        <v>24</v>
      </c>
      <c r="I14" s="20"/>
      <c r="J14" s="20"/>
      <c r="K14" s="20"/>
      <c r="L14" s="19">
        <f aca="true" t="shared" si="7" ref="L14:M19">SUM(P14,T14,X14,AB14,AF14,AJ14)</f>
        <v>5</v>
      </c>
      <c r="M14" s="18">
        <f t="shared" si="7"/>
        <v>31</v>
      </c>
      <c r="N14" s="21">
        <v>15</v>
      </c>
      <c r="O14" s="21">
        <v>24</v>
      </c>
      <c r="P14" s="21">
        <v>5</v>
      </c>
      <c r="Q14" s="21">
        <v>31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3</v>
      </c>
      <c r="AM14" s="21"/>
      <c r="AN14" s="21"/>
      <c r="AO14" s="21"/>
      <c r="AP14" s="21"/>
      <c r="AQ14" s="21"/>
      <c r="AR14" s="21">
        <v>2</v>
      </c>
      <c r="AS14" s="21">
        <v>3</v>
      </c>
      <c r="AT14" s="21">
        <v>2</v>
      </c>
      <c r="AU14" s="21"/>
      <c r="AV14" s="21"/>
      <c r="AX14" s="22"/>
    </row>
    <row r="15" spans="1:50" s="9" customFormat="1" ht="35.25">
      <c r="A15" s="15" t="s">
        <v>9</v>
      </c>
      <c r="B15" s="16" t="s">
        <v>73</v>
      </c>
      <c r="C15" s="17" t="s">
        <v>69</v>
      </c>
      <c r="D15" s="18">
        <f t="shared" si="4"/>
        <v>50</v>
      </c>
      <c r="E15" s="18">
        <f t="shared" si="5"/>
        <v>35</v>
      </c>
      <c r="F15" s="19">
        <f t="shared" si="6"/>
        <v>15</v>
      </c>
      <c r="G15" s="19">
        <f t="shared" si="6"/>
        <v>15</v>
      </c>
      <c r="H15" s="20">
        <v>15</v>
      </c>
      <c r="I15" s="20"/>
      <c r="J15" s="20"/>
      <c r="K15" s="20"/>
      <c r="L15" s="19">
        <f t="shared" si="7"/>
        <v>5</v>
      </c>
      <c r="M15" s="18">
        <f t="shared" si="7"/>
        <v>15</v>
      </c>
      <c r="N15" s="21">
        <v>15</v>
      </c>
      <c r="O15" s="21">
        <v>15</v>
      </c>
      <c r="P15" s="21">
        <v>5</v>
      </c>
      <c r="Q15" s="21">
        <v>15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2</v>
      </c>
      <c r="AM15" s="21"/>
      <c r="AN15" s="21"/>
      <c r="AO15" s="21"/>
      <c r="AP15" s="21"/>
      <c r="AQ15" s="21"/>
      <c r="AR15" s="21">
        <v>1</v>
      </c>
      <c r="AS15" s="21">
        <v>2</v>
      </c>
      <c r="AT15" s="21">
        <v>1</v>
      </c>
      <c r="AU15" s="21"/>
      <c r="AV15" s="21"/>
      <c r="AX15" s="22"/>
    </row>
    <row r="16" spans="1:50" s="9" customFormat="1" ht="35.25">
      <c r="A16" s="15" t="s">
        <v>11</v>
      </c>
      <c r="B16" s="16" t="s">
        <v>74</v>
      </c>
      <c r="C16" s="17" t="s">
        <v>72</v>
      </c>
      <c r="D16" s="18">
        <f t="shared" si="4"/>
        <v>100</v>
      </c>
      <c r="E16" s="18">
        <f t="shared" si="5"/>
        <v>50</v>
      </c>
      <c r="F16" s="19">
        <f t="shared" si="6"/>
        <v>15</v>
      </c>
      <c r="G16" s="19">
        <f t="shared" si="6"/>
        <v>30</v>
      </c>
      <c r="H16" s="20">
        <v>30</v>
      </c>
      <c r="I16" s="20"/>
      <c r="J16" s="20"/>
      <c r="K16" s="20"/>
      <c r="L16" s="19">
        <f t="shared" si="7"/>
        <v>5</v>
      </c>
      <c r="M16" s="18">
        <f t="shared" si="7"/>
        <v>50</v>
      </c>
      <c r="N16" s="21">
        <v>15</v>
      </c>
      <c r="O16" s="21">
        <v>30</v>
      </c>
      <c r="P16" s="21">
        <v>5</v>
      </c>
      <c r="Q16" s="21">
        <v>50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4</v>
      </c>
      <c r="AM16" s="21"/>
      <c r="AN16" s="21"/>
      <c r="AO16" s="21"/>
      <c r="AP16" s="21"/>
      <c r="AQ16" s="21"/>
      <c r="AR16" s="21">
        <v>2</v>
      </c>
      <c r="AS16" s="21">
        <v>4</v>
      </c>
      <c r="AT16" s="21">
        <v>3</v>
      </c>
      <c r="AU16" s="21"/>
      <c r="AV16" s="21"/>
      <c r="AX16" s="22"/>
    </row>
    <row r="17" spans="1:50" s="9" customFormat="1" ht="35.25">
      <c r="A17" s="15" t="s">
        <v>13</v>
      </c>
      <c r="B17" s="16" t="s">
        <v>75</v>
      </c>
      <c r="C17" s="17" t="s">
        <v>72</v>
      </c>
      <c r="D17" s="18">
        <f t="shared" si="4"/>
        <v>100</v>
      </c>
      <c r="E17" s="18">
        <f t="shared" si="5"/>
        <v>50</v>
      </c>
      <c r="F17" s="19">
        <f t="shared" si="6"/>
        <v>15</v>
      </c>
      <c r="G17" s="19">
        <f t="shared" si="6"/>
        <v>30</v>
      </c>
      <c r="H17" s="20">
        <v>30</v>
      </c>
      <c r="I17" s="20"/>
      <c r="J17" s="20"/>
      <c r="K17" s="20"/>
      <c r="L17" s="19">
        <f t="shared" si="7"/>
        <v>5</v>
      </c>
      <c r="M17" s="18">
        <f t="shared" si="7"/>
        <v>50</v>
      </c>
      <c r="N17" s="21">
        <v>15</v>
      </c>
      <c r="O17" s="21">
        <v>30</v>
      </c>
      <c r="P17" s="21">
        <v>5</v>
      </c>
      <c r="Q17" s="21">
        <v>50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2</v>
      </c>
      <c r="AS17" s="21">
        <v>4</v>
      </c>
      <c r="AT17" s="21">
        <v>3</v>
      </c>
      <c r="AU17" s="21"/>
      <c r="AV17" s="21"/>
      <c r="AX17" s="22"/>
    </row>
    <row r="18" spans="1:50" s="29" customFormat="1" ht="35.25">
      <c r="A18" s="23" t="s">
        <v>15</v>
      </c>
      <c r="B18" s="24" t="s">
        <v>76</v>
      </c>
      <c r="C18" s="25" t="s">
        <v>77</v>
      </c>
      <c r="D18" s="26">
        <f t="shared" si="4"/>
        <v>100</v>
      </c>
      <c r="E18" s="26">
        <f t="shared" si="5"/>
        <v>40</v>
      </c>
      <c r="F18" s="27">
        <f t="shared" si="6"/>
        <v>15</v>
      </c>
      <c r="G18" s="27">
        <f t="shared" si="6"/>
        <v>15</v>
      </c>
      <c r="H18" s="20">
        <v>15</v>
      </c>
      <c r="I18" s="20"/>
      <c r="J18" s="20"/>
      <c r="K18" s="20"/>
      <c r="L18" s="27">
        <f t="shared" si="7"/>
        <v>10</v>
      </c>
      <c r="M18" s="26">
        <f t="shared" si="7"/>
        <v>60</v>
      </c>
      <c r="N18" s="28"/>
      <c r="O18" s="28"/>
      <c r="P18" s="28"/>
      <c r="Q18" s="28"/>
      <c r="R18" s="28">
        <v>15</v>
      </c>
      <c r="S18" s="28">
        <v>15</v>
      </c>
      <c r="T18" s="28">
        <v>10</v>
      </c>
      <c r="U18" s="28">
        <v>60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>
        <v>4</v>
      </c>
      <c r="AN18" s="28"/>
      <c r="AO18" s="28"/>
      <c r="AP18" s="28"/>
      <c r="AQ18" s="28"/>
      <c r="AR18" s="28">
        <v>2</v>
      </c>
      <c r="AS18" s="28">
        <v>4</v>
      </c>
      <c r="AT18" s="28">
        <v>3</v>
      </c>
      <c r="AU18" s="28"/>
      <c r="AV18" s="28"/>
      <c r="AX18" s="30"/>
    </row>
    <row r="19" spans="1:50" s="9" customFormat="1" ht="35.25">
      <c r="A19" s="15" t="s">
        <v>16</v>
      </c>
      <c r="B19" s="16" t="s">
        <v>78</v>
      </c>
      <c r="C19" s="17" t="s">
        <v>67</v>
      </c>
      <c r="D19" s="18">
        <f t="shared" si="4"/>
        <v>25</v>
      </c>
      <c r="E19" s="18">
        <f t="shared" si="5"/>
        <v>15</v>
      </c>
      <c r="F19" s="19">
        <f t="shared" si="6"/>
        <v>0</v>
      </c>
      <c r="G19" s="19">
        <f t="shared" si="6"/>
        <v>15</v>
      </c>
      <c r="H19" s="20"/>
      <c r="I19" s="20">
        <v>15</v>
      </c>
      <c r="J19" s="20"/>
      <c r="K19" s="20"/>
      <c r="L19" s="19">
        <f t="shared" si="7"/>
        <v>0</v>
      </c>
      <c r="M19" s="18">
        <f t="shared" si="7"/>
        <v>10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>
        <v>15</v>
      </c>
      <c r="AB19" s="21"/>
      <c r="AC19" s="21">
        <v>10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>
        <v>1</v>
      </c>
      <c r="AP19" s="21"/>
      <c r="AQ19" s="21"/>
      <c r="AR19" s="21">
        <v>1</v>
      </c>
      <c r="AS19" s="21">
        <v>1</v>
      </c>
      <c r="AT19" s="21">
        <v>1</v>
      </c>
      <c r="AU19" s="21"/>
      <c r="AV19" s="21"/>
      <c r="AX19" s="22"/>
    </row>
    <row r="20" spans="1:50" s="31" customFormat="1" ht="45.75">
      <c r="A20" s="8" t="s">
        <v>2</v>
      </c>
      <c r="B20" s="11" t="s">
        <v>5</v>
      </c>
      <c r="C20" s="8"/>
      <c r="D20" s="12">
        <f aca="true" t="shared" si="8" ref="D20:AV20">SUM(D21:D33)</f>
        <v>1525</v>
      </c>
      <c r="E20" s="12">
        <f t="shared" si="8"/>
        <v>555</v>
      </c>
      <c r="F20" s="13">
        <f t="shared" si="8"/>
        <v>150</v>
      </c>
      <c r="G20" s="13">
        <f t="shared" si="8"/>
        <v>291</v>
      </c>
      <c r="H20" s="13">
        <f t="shared" si="8"/>
        <v>145</v>
      </c>
      <c r="I20" s="13">
        <f t="shared" si="8"/>
        <v>60</v>
      </c>
      <c r="J20" s="13">
        <f t="shared" si="8"/>
        <v>86</v>
      </c>
      <c r="K20" s="13">
        <f t="shared" si="8"/>
        <v>0</v>
      </c>
      <c r="L20" s="13">
        <f t="shared" si="8"/>
        <v>114</v>
      </c>
      <c r="M20" s="12">
        <f t="shared" si="8"/>
        <v>970</v>
      </c>
      <c r="N20" s="13">
        <f t="shared" si="8"/>
        <v>30</v>
      </c>
      <c r="O20" s="13">
        <f t="shared" si="8"/>
        <v>75</v>
      </c>
      <c r="P20" s="13">
        <f t="shared" si="8"/>
        <v>5</v>
      </c>
      <c r="Q20" s="13">
        <f t="shared" si="8"/>
        <v>75</v>
      </c>
      <c r="R20" s="13">
        <f t="shared" si="8"/>
        <v>45</v>
      </c>
      <c r="S20" s="13">
        <f t="shared" si="8"/>
        <v>75</v>
      </c>
      <c r="T20" s="13">
        <f t="shared" si="8"/>
        <v>20</v>
      </c>
      <c r="U20" s="13">
        <f t="shared" si="8"/>
        <v>260</v>
      </c>
      <c r="V20" s="13">
        <f t="shared" si="8"/>
        <v>15</v>
      </c>
      <c r="W20" s="13">
        <f t="shared" si="8"/>
        <v>25</v>
      </c>
      <c r="X20" s="13">
        <f t="shared" si="8"/>
        <v>5</v>
      </c>
      <c r="Y20" s="13">
        <f t="shared" si="8"/>
        <v>80</v>
      </c>
      <c r="Z20" s="13">
        <f t="shared" si="8"/>
        <v>15</v>
      </c>
      <c r="AA20" s="13">
        <f t="shared" si="8"/>
        <v>41</v>
      </c>
      <c r="AB20" s="13">
        <f t="shared" si="8"/>
        <v>9</v>
      </c>
      <c r="AC20" s="13">
        <f t="shared" si="8"/>
        <v>85</v>
      </c>
      <c r="AD20" s="13">
        <f t="shared" si="8"/>
        <v>15</v>
      </c>
      <c r="AE20" s="13">
        <f t="shared" si="8"/>
        <v>45</v>
      </c>
      <c r="AF20" s="13">
        <f t="shared" si="8"/>
        <v>25</v>
      </c>
      <c r="AG20" s="13">
        <f t="shared" si="8"/>
        <v>170</v>
      </c>
      <c r="AH20" s="13">
        <f t="shared" si="8"/>
        <v>30</v>
      </c>
      <c r="AI20" s="13">
        <f t="shared" si="8"/>
        <v>30</v>
      </c>
      <c r="AJ20" s="13">
        <f t="shared" si="8"/>
        <v>50</v>
      </c>
      <c r="AK20" s="13">
        <f t="shared" si="8"/>
        <v>300</v>
      </c>
      <c r="AL20" s="13">
        <f t="shared" si="8"/>
        <v>8</v>
      </c>
      <c r="AM20" s="13">
        <f t="shared" si="8"/>
        <v>16</v>
      </c>
      <c r="AN20" s="13">
        <f t="shared" si="8"/>
        <v>5</v>
      </c>
      <c r="AO20" s="13">
        <f t="shared" si="8"/>
        <v>6</v>
      </c>
      <c r="AP20" s="13">
        <f t="shared" si="8"/>
        <v>10</v>
      </c>
      <c r="AQ20" s="13">
        <f t="shared" si="8"/>
        <v>16</v>
      </c>
      <c r="AR20" s="13">
        <f t="shared" si="8"/>
        <v>23</v>
      </c>
      <c r="AS20" s="13">
        <f t="shared" si="8"/>
        <v>0</v>
      </c>
      <c r="AT20" s="13">
        <f t="shared" si="8"/>
        <v>51</v>
      </c>
      <c r="AU20" s="13">
        <f t="shared" si="8"/>
        <v>0</v>
      </c>
      <c r="AV20" s="13">
        <f t="shared" si="8"/>
        <v>27</v>
      </c>
      <c r="AX20" s="22"/>
    </row>
    <row r="21" spans="1:50" s="9" customFormat="1" ht="35.25">
      <c r="A21" s="15" t="s">
        <v>7</v>
      </c>
      <c r="B21" s="16" t="s">
        <v>79</v>
      </c>
      <c r="C21" s="17" t="s">
        <v>72</v>
      </c>
      <c r="D21" s="18">
        <f aca="true" t="shared" si="9" ref="D21:D33">SUM(E21,M21)</f>
        <v>75</v>
      </c>
      <c r="E21" s="18">
        <f aca="true" t="shared" si="10" ref="E21:E33">SUM(F21:G21,L21)</f>
        <v>50</v>
      </c>
      <c r="F21" s="19">
        <f aca="true" t="shared" si="11" ref="F21:F33">SUM(N21,R21,V21,Z21,AD21,AH21)</f>
        <v>15</v>
      </c>
      <c r="G21" s="19">
        <f aca="true" t="shared" si="12" ref="G21:G33">SUM(O21,S21,W21,AA21,AE21,AI21)</f>
        <v>30</v>
      </c>
      <c r="H21" s="20">
        <v>30</v>
      </c>
      <c r="I21" s="20"/>
      <c r="J21" s="20"/>
      <c r="K21" s="20"/>
      <c r="L21" s="19">
        <f aca="true" t="shared" si="13" ref="L21:L33">SUM(P21,T21,X21,AB21,AF21,AJ21)</f>
        <v>5</v>
      </c>
      <c r="M21" s="18">
        <f aca="true" t="shared" si="14" ref="M21:M33">SUM(Q21,U21,Y21,AC21,AG21,AK21)</f>
        <v>25</v>
      </c>
      <c r="N21" s="21">
        <v>15</v>
      </c>
      <c r="O21" s="21">
        <v>30</v>
      </c>
      <c r="P21" s="21">
        <v>5</v>
      </c>
      <c r="Q21" s="21">
        <v>25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3</v>
      </c>
      <c r="AM21" s="21"/>
      <c r="AN21" s="21"/>
      <c r="AO21" s="21"/>
      <c r="AP21" s="21"/>
      <c r="AQ21" s="21"/>
      <c r="AR21" s="21">
        <v>2</v>
      </c>
      <c r="AS21" s="21"/>
      <c r="AT21" s="21">
        <v>2</v>
      </c>
      <c r="AU21" s="21"/>
      <c r="AV21" s="21"/>
      <c r="AX21" s="22"/>
    </row>
    <row r="22" spans="1:50" s="9" customFormat="1" ht="35.25">
      <c r="A22" s="15" t="s">
        <v>9</v>
      </c>
      <c r="B22" s="16" t="s">
        <v>80</v>
      </c>
      <c r="C22" s="17" t="s">
        <v>69</v>
      </c>
      <c r="D22" s="18">
        <f t="shared" si="9"/>
        <v>50</v>
      </c>
      <c r="E22" s="18">
        <f t="shared" si="10"/>
        <v>30</v>
      </c>
      <c r="F22" s="19">
        <f t="shared" si="11"/>
        <v>15</v>
      </c>
      <c r="G22" s="19">
        <f t="shared" si="12"/>
        <v>15</v>
      </c>
      <c r="H22" s="20">
        <v>15</v>
      </c>
      <c r="I22" s="20"/>
      <c r="J22" s="20"/>
      <c r="K22" s="20"/>
      <c r="L22" s="19">
        <f t="shared" si="13"/>
        <v>0</v>
      </c>
      <c r="M22" s="18">
        <f t="shared" si="14"/>
        <v>20</v>
      </c>
      <c r="N22" s="21">
        <v>15</v>
      </c>
      <c r="O22" s="21">
        <v>15</v>
      </c>
      <c r="P22" s="21"/>
      <c r="Q22" s="21">
        <v>20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2</v>
      </c>
      <c r="AM22" s="21"/>
      <c r="AN22" s="21"/>
      <c r="AO22" s="21"/>
      <c r="AP22" s="21"/>
      <c r="AQ22" s="21"/>
      <c r="AR22" s="21">
        <v>1</v>
      </c>
      <c r="AS22" s="21"/>
      <c r="AT22" s="21">
        <v>1</v>
      </c>
      <c r="AU22" s="21"/>
      <c r="AV22" s="21"/>
      <c r="AX22" s="22"/>
    </row>
    <row r="23" spans="1:50" s="9" customFormat="1" ht="35.25">
      <c r="A23" s="15" t="s">
        <v>11</v>
      </c>
      <c r="B23" s="16" t="s">
        <v>81</v>
      </c>
      <c r="C23" s="17" t="s">
        <v>77</v>
      </c>
      <c r="D23" s="18">
        <f t="shared" si="9"/>
        <v>125</v>
      </c>
      <c r="E23" s="18">
        <f t="shared" si="10"/>
        <v>50</v>
      </c>
      <c r="F23" s="19">
        <f t="shared" si="11"/>
        <v>15</v>
      </c>
      <c r="G23" s="19">
        <f t="shared" si="12"/>
        <v>30</v>
      </c>
      <c r="H23" s="20">
        <v>30</v>
      </c>
      <c r="I23" s="20"/>
      <c r="J23" s="20"/>
      <c r="K23" s="20"/>
      <c r="L23" s="19">
        <f t="shared" si="13"/>
        <v>5</v>
      </c>
      <c r="M23" s="18">
        <f t="shared" si="14"/>
        <v>75</v>
      </c>
      <c r="N23" s="21"/>
      <c r="O23" s="21"/>
      <c r="P23" s="21"/>
      <c r="Q23" s="21"/>
      <c r="R23" s="21">
        <v>15</v>
      </c>
      <c r="S23" s="21">
        <v>30</v>
      </c>
      <c r="T23" s="21">
        <v>5</v>
      </c>
      <c r="U23" s="21">
        <v>75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5</v>
      </c>
      <c r="AN23" s="21"/>
      <c r="AO23" s="21"/>
      <c r="AP23" s="21"/>
      <c r="AQ23" s="21"/>
      <c r="AR23" s="21">
        <v>2</v>
      </c>
      <c r="AS23" s="21"/>
      <c r="AT23" s="21">
        <v>4</v>
      </c>
      <c r="AU23" s="21"/>
      <c r="AV23" s="21"/>
      <c r="AX23" s="22"/>
    </row>
    <row r="24" spans="1:50" s="9" customFormat="1" ht="35.25">
      <c r="A24" s="15" t="s">
        <v>13</v>
      </c>
      <c r="B24" s="16" t="s">
        <v>82</v>
      </c>
      <c r="C24" s="17" t="s">
        <v>77</v>
      </c>
      <c r="D24" s="18">
        <f t="shared" si="9"/>
        <v>125</v>
      </c>
      <c r="E24" s="18">
        <f t="shared" si="10"/>
        <v>50</v>
      </c>
      <c r="F24" s="19">
        <f t="shared" si="11"/>
        <v>15</v>
      </c>
      <c r="G24" s="19">
        <f t="shared" si="12"/>
        <v>30</v>
      </c>
      <c r="H24" s="20">
        <v>30</v>
      </c>
      <c r="I24" s="20"/>
      <c r="J24" s="20"/>
      <c r="K24" s="20"/>
      <c r="L24" s="19">
        <f t="shared" si="13"/>
        <v>5</v>
      </c>
      <c r="M24" s="18">
        <f t="shared" si="14"/>
        <v>75</v>
      </c>
      <c r="N24" s="21"/>
      <c r="O24" s="21"/>
      <c r="P24" s="21"/>
      <c r="Q24" s="21"/>
      <c r="R24" s="21">
        <v>15</v>
      </c>
      <c r="S24" s="21">
        <v>30</v>
      </c>
      <c r="T24" s="21">
        <v>5</v>
      </c>
      <c r="U24" s="21">
        <v>75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>
        <v>5</v>
      </c>
      <c r="AN24" s="21"/>
      <c r="AO24" s="21"/>
      <c r="AP24" s="21"/>
      <c r="AQ24" s="21"/>
      <c r="AR24" s="21">
        <v>2</v>
      </c>
      <c r="AS24" s="21"/>
      <c r="AT24" s="21">
        <v>4</v>
      </c>
      <c r="AU24" s="21"/>
      <c r="AV24" s="21"/>
      <c r="AX24" s="22"/>
    </row>
    <row r="25" spans="1:50" s="9" customFormat="1" ht="35.25">
      <c r="A25" s="15" t="s">
        <v>15</v>
      </c>
      <c r="B25" s="16" t="s">
        <v>83</v>
      </c>
      <c r="C25" s="17" t="s">
        <v>84</v>
      </c>
      <c r="D25" s="18">
        <f t="shared" si="9"/>
        <v>75</v>
      </c>
      <c r="E25" s="18">
        <f t="shared" si="10"/>
        <v>35</v>
      </c>
      <c r="F25" s="19">
        <f t="shared" si="11"/>
        <v>15</v>
      </c>
      <c r="G25" s="19">
        <f t="shared" si="12"/>
        <v>15</v>
      </c>
      <c r="H25" s="20">
        <v>15</v>
      </c>
      <c r="I25" s="20"/>
      <c r="J25" s="20"/>
      <c r="K25" s="20"/>
      <c r="L25" s="19">
        <f t="shared" si="13"/>
        <v>5</v>
      </c>
      <c r="M25" s="18">
        <f t="shared" si="14"/>
        <v>40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>
        <v>15</v>
      </c>
      <c r="AE25" s="21">
        <v>15</v>
      </c>
      <c r="AF25" s="21">
        <v>5</v>
      </c>
      <c r="AG25" s="21">
        <v>40</v>
      </c>
      <c r="AH25" s="21"/>
      <c r="AI25" s="21"/>
      <c r="AJ25" s="21"/>
      <c r="AK25" s="21"/>
      <c r="AL25" s="21"/>
      <c r="AM25" s="21"/>
      <c r="AN25" s="21"/>
      <c r="AO25" s="21"/>
      <c r="AP25" s="21">
        <v>3</v>
      </c>
      <c r="AQ25" s="21"/>
      <c r="AR25" s="21">
        <v>1</v>
      </c>
      <c r="AS25" s="21"/>
      <c r="AT25" s="21">
        <v>2</v>
      </c>
      <c r="AU25" s="21"/>
      <c r="AV25" s="21"/>
      <c r="AX25" s="22"/>
    </row>
    <row r="26" spans="1:50" s="9" customFormat="1" ht="35.25">
      <c r="A26" s="15" t="s">
        <v>16</v>
      </c>
      <c r="B26" s="16" t="s">
        <v>85</v>
      </c>
      <c r="C26" s="17" t="s">
        <v>86</v>
      </c>
      <c r="D26" s="18">
        <f t="shared" si="9"/>
        <v>75</v>
      </c>
      <c r="E26" s="18">
        <f t="shared" si="10"/>
        <v>45</v>
      </c>
      <c r="F26" s="19">
        <f t="shared" si="11"/>
        <v>15</v>
      </c>
      <c r="G26" s="19">
        <f t="shared" si="12"/>
        <v>25</v>
      </c>
      <c r="H26" s="20">
        <v>25</v>
      </c>
      <c r="I26" s="20"/>
      <c r="J26" s="20"/>
      <c r="K26" s="20"/>
      <c r="L26" s="19">
        <f t="shared" si="13"/>
        <v>5</v>
      </c>
      <c r="M26" s="18">
        <f t="shared" si="14"/>
        <v>30</v>
      </c>
      <c r="N26" s="21"/>
      <c r="O26" s="21"/>
      <c r="P26" s="21"/>
      <c r="Q26" s="21"/>
      <c r="R26" s="21"/>
      <c r="S26" s="21"/>
      <c r="T26" s="21"/>
      <c r="U26" s="21"/>
      <c r="V26" s="21">
        <v>15</v>
      </c>
      <c r="W26" s="21">
        <v>25</v>
      </c>
      <c r="X26" s="21">
        <v>5</v>
      </c>
      <c r="Y26" s="21">
        <v>30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3</v>
      </c>
      <c r="AO26" s="21"/>
      <c r="AP26" s="21"/>
      <c r="AQ26" s="21"/>
      <c r="AR26" s="21">
        <v>2</v>
      </c>
      <c r="AS26" s="21"/>
      <c r="AT26" s="21">
        <v>2</v>
      </c>
      <c r="AU26" s="21"/>
      <c r="AV26" s="21"/>
      <c r="AX26" s="22"/>
    </row>
    <row r="27" spans="1:50" s="9" customFormat="1" ht="35.25">
      <c r="A27" s="15" t="s">
        <v>17</v>
      </c>
      <c r="B27" s="16" t="s">
        <v>87</v>
      </c>
      <c r="C27" s="17" t="s">
        <v>88</v>
      </c>
      <c r="D27" s="18">
        <f t="shared" si="9"/>
        <v>75</v>
      </c>
      <c r="E27" s="18">
        <f t="shared" si="10"/>
        <v>45</v>
      </c>
      <c r="F27" s="19">
        <f t="shared" si="11"/>
        <v>15</v>
      </c>
      <c r="G27" s="19">
        <f t="shared" si="12"/>
        <v>26</v>
      </c>
      <c r="H27" s="20"/>
      <c r="I27" s="20">
        <v>15</v>
      </c>
      <c r="J27" s="20">
        <v>11</v>
      </c>
      <c r="K27" s="20"/>
      <c r="L27" s="19">
        <f t="shared" si="13"/>
        <v>4</v>
      </c>
      <c r="M27" s="18">
        <f t="shared" si="14"/>
        <v>30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15</v>
      </c>
      <c r="AA27" s="21">
        <v>26</v>
      </c>
      <c r="AB27" s="21">
        <v>4</v>
      </c>
      <c r="AC27" s="21">
        <v>30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v>3</v>
      </c>
      <c r="AP27" s="21"/>
      <c r="AQ27" s="21"/>
      <c r="AR27" s="21">
        <v>2</v>
      </c>
      <c r="AS27" s="21"/>
      <c r="AT27" s="21">
        <v>2</v>
      </c>
      <c r="AU27" s="21"/>
      <c r="AV27" s="21"/>
      <c r="AX27" s="22"/>
    </row>
    <row r="28" spans="1:50" s="9" customFormat="1" ht="35.25">
      <c r="A28" s="15" t="s">
        <v>18</v>
      </c>
      <c r="B28" s="16" t="s">
        <v>89</v>
      </c>
      <c r="C28" s="17" t="s">
        <v>68</v>
      </c>
      <c r="D28" s="18">
        <f t="shared" si="9"/>
        <v>100</v>
      </c>
      <c r="E28" s="18">
        <f t="shared" si="10"/>
        <v>40</v>
      </c>
      <c r="F28" s="19">
        <f t="shared" si="11"/>
        <v>15</v>
      </c>
      <c r="G28" s="19">
        <f t="shared" si="12"/>
        <v>15</v>
      </c>
      <c r="H28" s="20"/>
      <c r="I28" s="20">
        <v>15</v>
      </c>
      <c r="J28" s="20"/>
      <c r="K28" s="20"/>
      <c r="L28" s="19">
        <f t="shared" si="13"/>
        <v>10</v>
      </c>
      <c r="M28" s="18">
        <f t="shared" si="14"/>
        <v>60</v>
      </c>
      <c r="N28" s="21"/>
      <c r="O28" s="21"/>
      <c r="P28" s="21"/>
      <c r="Q28" s="21"/>
      <c r="R28" s="21">
        <v>15</v>
      </c>
      <c r="S28" s="21">
        <v>15</v>
      </c>
      <c r="T28" s="21">
        <v>10</v>
      </c>
      <c r="U28" s="21">
        <v>60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>
        <v>4</v>
      </c>
      <c r="AN28" s="21"/>
      <c r="AO28" s="21"/>
      <c r="AP28" s="21"/>
      <c r="AQ28" s="21"/>
      <c r="AR28" s="21">
        <v>2</v>
      </c>
      <c r="AS28" s="21"/>
      <c r="AT28" s="21">
        <v>3</v>
      </c>
      <c r="AU28" s="21"/>
      <c r="AV28" s="21"/>
      <c r="AX28" s="22"/>
    </row>
    <row r="29" spans="1:50" s="9" customFormat="1" ht="35.25">
      <c r="A29" s="15" t="s">
        <v>19</v>
      </c>
      <c r="B29" s="16" t="s">
        <v>90</v>
      </c>
      <c r="C29" s="17" t="s">
        <v>69</v>
      </c>
      <c r="D29" s="18">
        <f t="shared" si="9"/>
        <v>50</v>
      </c>
      <c r="E29" s="18">
        <f t="shared" si="10"/>
        <v>30</v>
      </c>
      <c r="F29" s="19">
        <f t="shared" si="11"/>
        <v>0</v>
      </c>
      <c r="G29" s="19">
        <f t="shared" si="12"/>
        <v>30</v>
      </c>
      <c r="H29" s="20"/>
      <c r="I29" s="20">
        <v>30</v>
      </c>
      <c r="J29" s="20"/>
      <c r="K29" s="20"/>
      <c r="L29" s="19">
        <f t="shared" si="13"/>
        <v>0</v>
      </c>
      <c r="M29" s="18">
        <f t="shared" si="14"/>
        <v>20</v>
      </c>
      <c r="N29" s="21"/>
      <c r="O29" s="21">
        <v>30</v>
      </c>
      <c r="P29" s="21"/>
      <c r="Q29" s="21">
        <v>20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v>2</v>
      </c>
      <c r="AM29" s="21"/>
      <c r="AN29" s="21"/>
      <c r="AO29" s="21"/>
      <c r="AP29" s="21"/>
      <c r="AQ29" s="21"/>
      <c r="AR29" s="21">
        <v>1</v>
      </c>
      <c r="AS29" s="21"/>
      <c r="AT29" s="21">
        <v>2</v>
      </c>
      <c r="AU29" s="21"/>
      <c r="AV29" s="21"/>
      <c r="AX29" s="22"/>
    </row>
    <row r="30" spans="1:50" s="9" customFormat="1" ht="33.75" customHeight="1">
      <c r="A30" s="15" t="s">
        <v>20</v>
      </c>
      <c r="B30" s="16" t="s">
        <v>91</v>
      </c>
      <c r="C30" s="17" t="s">
        <v>70</v>
      </c>
      <c r="D30" s="18">
        <f t="shared" si="9"/>
        <v>50</v>
      </c>
      <c r="E30" s="18">
        <f t="shared" si="10"/>
        <v>20</v>
      </c>
      <c r="F30" s="19">
        <f t="shared" si="11"/>
        <v>15</v>
      </c>
      <c r="G30" s="19">
        <f t="shared" si="12"/>
        <v>0</v>
      </c>
      <c r="H30" s="20"/>
      <c r="I30" s="20"/>
      <c r="J30" s="20"/>
      <c r="K30" s="20"/>
      <c r="L30" s="19">
        <f t="shared" si="13"/>
        <v>5</v>
      </c>
      <c r="M30" s="18">
        <f t="shared" si="14"/>
        <v>30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>
        <v>15</v>
      </c>
      <c r="AI30" s="21"/>
      <c r="AJ30" s="21">
        <v>5</v>
      </c>
      <c r="AK30" s="21">
        <v>30</v>
      </c>
      <c r="AL30" s="21"/>
      <c r="AM30" s="21"/>
      <c r="AN30" s="21"/>
      <c r="AO30" s="21"/>
      <c r="AP30" s="21"/>
      <c r="AQ30" s="21">
        <v>2</v>
      </c>
      <c r="AR30" s="21">
        <v>1</v>
      </c>
      <c r="AS30" s="21"/>
      <c r="AT30" s="21">
        <v>1</v>
      </c>
      <c r="AU30" s="21"/>
      <c r="AV30" s="21"/>
      <c r="AX30" s="22"/>
    </row>
    <row r="31" spans="1:50" s="9" customFormat="1" ht="35.25">
      <c r="A31" s="15" t="s">
        <v>21</v>
      </c>
      <c r="B31" s="16" t="s">
        <v>92</v>
      </c>
      <c r="C31" s="17" t="s">
        <v>70</v>
      </c>
      <c r="D31" s="18">
        <f t="shared" si="9"/>
        <v>50</v>
      </c>
      <c r="E31" s="18">
        <f t="shared" si="10"/>
        <v>20</v>
      </c>
      <c r="F31" s="19">
        <f t="shared" si="11"/>
        <v>15</v>
      </c>
      <c r="G31" s="19">
        <f t="shared" si="12"/>
        <v>0</v>
      </c>
      <c r="H31" s="20"/>
      <c r="I31" s="20"/>
      <c r="J31" s="20"/>
      <c r="K31" s="20"/>
      <c r="L31" s="19">
        <f t="shared" si="13"/>
        <v>5</v>
      </c>
      <c r="M31" s="18">
        <f t="shared" si="14"/>
        <v>30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>
        <v>15</v>
      </c>
      <c r="AI31" s="21"/>
      <c r="AJ31" s="21">
        <v>5</v>
      </c>
      <c r="AK31" s="21">
        <v>30</v>
      </c>
      <c r="AL31" s="21"/>
      <c r="AM31" s="21"/>
      <c r="AN31" s="21"/>
      <c r="AO31" s="21"/>
      <c r="AP31" s="21"/>
      <c r="AQ31" s="21">
        <v>2</v>
      </c>
      <c r="AR31" s="21">
        <v>1</v>
      </c>
      <c r="AS31" s="21"/>
      <c r="AT31" s="21">
        <v>1</v>
      </c>
      <c r="AU31" s="21"/>
      <c r="AV31" s="21"/>
      <c r="AX31" s="22"/>
    </row>
    <row r="32" spans="1:50" s="9" customFormat="1" ht="35.25">
      <c r="A32" s="15" t="s">
        <v>22</v>
      </c>
      <c r="B32" s="16" t="s">
        <v>24</v>
      </c>
      <c r="C32" s="17" t="s">
        <v>93</v>
      </c>
      <c r="D32" s="18">
        <f t="shared" si="9"/>
        <v>325</v>
      </c>
      <c r="E32" s="18">
        <f t="shared" si="10"/>
        <v>125</v>
      </c>
      <c r="F32" s="19">
        <f t="shared" si="11"/>
        <v>0</v>
      </c>
      <c r="G32" s="19">
        <f t="shared" si="12"/>
        <v>75</v>
      </c>
      <c r="H32" s="20"/>
      <c r="I32" s="20"/>
      <c r="J32" s="20">
        <v>75</v>
      </c>
      <c r="K32" s="20"/>
      <c r="L32" s="19">
        <f t="shared" si="13"/>
        <v>50</v>
      </c>
      <c r="M32" s="18">
        <f t="shared" si="14"/>
        <v>200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>
        <v>15</v>
      </c>
      <c r="AB32" s="21">
        <v>5</v>
      </c>
      <c r="AC32" s="21">
        <v>5</v>
      </c>
      <c r="AD32" s="21"/>
      <c r="AE32" s="21">
        <v>30</v>
      </c>
      <c r="AF32" s="21">
        <v>15</v>
      </c>
      <c r="AG32" s="21">
        <v>55</v>
      </c>
      <c r="AH32" s="21"/>
      <c r="AI32" s="21">
        <v>30</v>
      </c>
      <c r="AJ32" s="21">
        <v>30</v>
      </c>
      <c r="AK32" s="21">
        <v>140</v>
      </c>
      <c r="AL32" s="21"/>
      <c r="AM32" s="21"/>
      <c r="AN32" s="21"/>
      <c r="AO32" s="21">
        <v>1</v>
      </c>
      <c r="AP32" s="21">
        <v>4</v>
      </c>
      <c r="AQ32" s="21">
        <v>8</v>
      </c>
      <c r="AR32" s="21">
        <v>5</v>
      </c>
      <c r="AS32" s="21"/>
      <c r="AT32" s="21">
        <v>13</v>
      </c>
      <c r="AU32" s="21"/>
      <c r="AV32" s="21">
        <v>13</v>
      </c>
      <c r="AX32" s="22"/>
    </row>
    <row r="33" spans="1:50" s="9" customFormat="1" ht="35.25">
      <c r="A33" s="15" t="s">
        <v>23</v>
      </c>
      <c r="B33" s="16" t="s">
        <v>94</v>
      </c>
      <c r="C33" s="17" t="s">
        <v>95</v>
      </c>
      <c r="D33" s="18">
        <f t="shared" si="9"/>
        <v>350</v>
      </c>
      <c r="E33" s="18">
        <f t="shared" si="10"/>
        <v>15</v>
      </c>
      <c r="F33" s="19">
        <f t="shared" si="11"/>
        <v>0</v>
      </c>
      <c r="G33" s="19">
        <f t="shared" si="12"/>
        <v>0</v>
      </c>
      <c r="H33" s="20"/>
      <c r="I33" s="20"/>
      <c r="J33" s="20"/>
      <c r="K33" s="20"/>
      <c r="L33" s="19">
        <f t="shared" si="13"/>
        <v>15</v>
      </c>
      <c r="M33" s="18">
        <f t="shared" si="14"/>
        <v>335</v>
      </c>
      <c r="N33" s="21"/>
      <c r="O33" s="21"/>
      <c r="P33" s="21"/>
      <c r="Q33" s="21">
        <v>10</v>
      </c>
      <c r="R33" s="21"/>
      <c r="S33" s="21"/>
      <c r="T33" s="21"/>
      <c r="U33" s="21">
        <v>50</v>
      </c>
      <c r="V33" s="21"/>
      <c r="W33" s="21"/>
      <c r="X33" s="21"/>
      <c r="Y33" s="21">
        <v>50</v>
      </c>
      <c r="Z33" s="21"/>
      <c r="AA33" s="21"/>
      <c r="AB33" s="21"/>
      <c r="AC33" s="21">
        <v>50</v>
      </c>
      <c r="AD33" s="21"/>
      <c r="AE33" s="21"/>
      <c r="AF33" s="21">
        <v>5</v>
      </c>
      <c r="AG33" s="21">
        <v>75</v>
      </c>
      <c r="AH33" s="21"/>
      <c r="AI33" s="21"/>
      <c r="AJ33" s="21">
        <v>10</v>
      </c>
      <c r="AK33" s="21">
        <v>100</v>
      </c>
      <c r="AL33" s="21">
        <v>1</v>
      </c>
      <c r="AM33" s="21">
        <v>2</v>
      </c>
      <c r="AN33" s="21">
        <v>2</v>
      </c>
      <c r="AO33" s="21">
        <v>2</v>
      </c>
      <c r="AP33" s="21">
        <v>3</v>
      </c>
      <c r="AQ33" s="21">
        <v>4</v>
      </c>
      <c r="AR33" s="21">
        <v>1</v>
      </c>
      <c r="AS33" s="21"/>
      <c r="AT33" s="21">
        <v>14</v>
      </c>
      <c r="AU33" s="21"/>
      <c r="AV33" s="21">
        <v>14</v>
      </c>
      <c r="AX33" s="22"/>
    </row>
    <row r="34" spans="1:50" s="14" customFormat="1" ht="45.75">
      <c r="A34" s="8" t="s">
        <v>96</v>
      </c>
      <c r="B34" s="11" t="s">
        <v>97</v>
      </c>
      <c r="C34" s="8"/>
      <c r="D34" s="12">
        <f aca="true" t="shared" si="15" ref="D34:AV34">SUM(D35:D50)</f>
        <v>2075</v>
      </c>
      <c r="E34" s="12">
        <f t="shared" si="15"/>
        <v>1100</v>
      </c>
      <c r="F34" s="13">
        <f t="shared" si="15"/>
        <v>165</v>
      </c>
      <c r="G34" s="13">
        <f t="shared" si="15"/>
        <v>780</v>
      </c>
      <c r="H34" s="13">
        <f t="shared" si="15"/>
        <v>120</v>
      </c>
      <c r="I34" s="13">
        <f t="shared" si="15"/>
        <v>515</v>
      </c>
      <c r="J34" s="13">
        <f t="shared" si="15"/>
        <v>115</v>
      </c>
      <c r="K34" s="13">
        <f t="shared" si="15"/>
        <v>30</v>
      </c>
      <c r="L34" s="13">
        <f t="shared" si="15"/>
        <v>155</v>
      </c>
      <c r="M34" s="12">
        <f t="shared" si="15"/>
        <v>975</v>
      </c>
      <c r="N34" s="48">
        <f t="shared" si="15"/>
        <v>0</v>
      </c>
      <c r="O34" s="48">
        <f t="shared" si="15"/>
        <v>30</v>
      </c>
      <c r="P34" s="48">
        <f t="shared" si="15"/>
        <v>0</v>
      </c>
      <c r="Q34" s="48">
        <f t="shared" si="15"/>
        <v>45</v>
      </c>
      <c r="R34" s="13">
        <f t="shared" si="15"/>
        <v>0</v>
      </c>
      <c r="S34" s="13">
        <f t="shared" si="15"/>
        <v>60</v>
      </c>
      <c r="T34" s="13">
        <f t="shared" si="15"/>
        <v>5</v>
      </c>
      <c r="U34" s="13">
        <f t="shared" si="15"/>
        <v>85</v>
      </c>
      <c r="V34" s="13">
        <f t="shared" si="15"/>
        <v>45</v>
      </c>
      <c r="W34" s="13">
        <f t="shared" si="15"/>
        <v>255</v>
      </c>
      <c r="X34" s="13">
        <f t="shared" si="15"/>
        <v>45</v>
      </c>
      <c r="Y34" s="13">
        <f t="shared" si="15"/>
        <v>205</v>
      </c>
      <c r="Z34" s="13">
        <f t="shared" si="15"/>
        <v>60</v>
      </c>
      <c r="AA34" s="13">
        <f t="shared" si="15"/>
        <v>210</v>
      </c>
      <c r="AB34" s="13">
        <f t="shared" si="15"/>
        <v>50</v>
      </c>
      <c r="AC34" s="13">
        <f t="shared" si="15"/>
        <v>180</v>
      </c>
      <c r="AD34" s="13">
        <f t="shared" si="15"/>
        <v>60</v>
      </c>
      <c r="AE34" s="13">
        <f t="shared" si="15"/>
        <v>150</v>
      </c>
      <c r="AF34" s="13">
        <f t="shared" si="15"/>
        <v>35</v>
      </c>
      <c r="AG34" s="13">
        <f t="shared" si="15"/>
        <v>255</v>
      </c>
      <c r="AH34" s="13">
        <f t="shared" si="15"/>
        <v>0</v>
      </c>
      <c r="AI34" s="13">
        <f t="shared" si="15"/>
        <v>75</v>
      </c>
      <c r="AJ34" s="13">
        <f t="shared" si="15"/>
        <v>20</v>
      </c>
      <c r="AK34" s="13">
        <f t="shared" si="15"/>
        <v>205</v>
      </c>
      <c r="AL34" s="13">
        <f>SUM(AL35:AL50)</f>
        <v>3</v>
      </c>
      <c r="AM34" s="13">
        <f t="shared" si="15"/>
        <v>6</v>
      </c>
      <c r="AN34" s="13">
        <f t="shared" si="15"/>
        <v>22</v>
      </c>
      <c r="AO34" s="13">
        <f t="shared" si="15"/>
        <v>20</v>
      </c>
      <c r="AP34" s="13">
        <f t="shared" si="15"/>
        <v>20</v>
      </c>
      <c r="AQ34" s="13">
        <f t="shared" si="15"/>
        <v>12</v>
      </c>
      <c r="AR34" s="13">
        <f t="shared" si="15"/>
        <v>44</v>
      </c>
      <c r="AS34" s="13">
        <f t="shared" si="15"/>
        <v>0</v>
      </c>
      <c r="AT34" s="13">
        <f t="shared" si="15"/>
        <v>69</v>
      </c>
      <c r="AU34" s="13">
        <f t="shared" si="15"/>
        <v>0</v>
      </c>
      <c r="AV34" s="13">
        <f t="shared" si="15"/>
        <v>83</v>
      </c>
      <c r="AX34" s="22"/>
    </row>
    <row r="35" spans="1:50" s="9" customFormat="1" ht="35.25">
      <c r="A35" s="15" t="s">
        <v>7</v>
      </c>
      <c r="B35" s="16" t="s">
        <v>107</v>
      </c>
      <c r="C35" s="17" t="s">
        <v>86</v>
      </c>
      <c r="D35" s="18">
        <f>SUM(E35,M35)</f>
        <v>125</v>
      </c>
      <c r="E35" s="18">
        <f>SUM(F35:G35,L35)</f>
        <v>70</v>
      </c>
      <c r="F35" s="19">
        <f>SUM(N35,R35,V35,Z35,AD35,AH35)</f>
        <v>15</v>
      </c>
      <c r="G35" s="19">
        <f>SUM(O35,S35,W35,AA35,AE35,AI35)</f>
        <v>45</v>
      </c>
      <c r="H35" s="20">
        <v>30</v>
      </c>
      <c r="I35" s="20"/>
      <c r="J35" s="20">
        <v>15</v>
      </c>
      <c r="K35" s="20"/>
      <c r="L35" s="19">
        <f>SUM(P35,T35,X35,AB35,AF35,AJ35)</f>
        <v>10</v>
      </c>
      <c r="M35" s="18">
        <f>SUM(Q35,U35,Y35,AC35,AG35,AK35)</f>
        <v>55</v>
      </c>
      <c r="N35" s="21"/>
      <c r="O35" s="21"/>
      <c r="P35" s="21"/>
      <c r="Q35" s="21"/>
      <c r="R35" s="21"/>
      <c r="S35" s="21"/>
      <c r="T35" s="21"/>
      <c r="U35" s="21"/>
      <c r="V35" s="21">
        <v>15</v>
      </c>
      <c r="W35" s="21">
        <v>45</v>
      </c>
      <c r="X35" s="21">
        <v>10</v>
      </c>
      <c r="Y35" s="21">
        <v>55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>
        <v>5</v>
      </c>
      <c r="AO35" s="21"/>
      <c r="AP35" s="21"/>
      <c r="AQ35" s="21"/>
      <c r="AR35" s="21">
        <v>3</v>
      </c>
      <c r="AS35" s="21"/>
      <c r="AT35" s="21">
        <v>4</v>
      </c>
      <c r="AU35" s="21"/>
      <c r="AV35" s="21">
        <v>5</v>
      </c>
      <c r="AX35" s="22"/>
    </row>
    <row r="36" spans="1:50" s="9" customFormat="1" ht="35.25">
      <c r="A36" s="15" t="s">
        <v>9</v>
      </c>
      <c r="B36" s="16" t="s">
        <v>108</v>
      </c>
      <c r="C36" s="17" t="s">
        <v>100</v>
      </c>
      <c r="D36" s="18">
        <f>SUM(E36,M36)</f>
        <v>100</v>
      </c>
      <c r="E36" s="18">
        <f>SUM(F36:G36,L36)</f>
        <v>70</v>
      </c>
      <c r="F36" s="19">
        <f aca="true" t="shared" si="16" ref="F36:G38">SUM(N36,R36,V36,Z36,AD36,AH36)</f>
        <v>15</v>
      </c>
      <c r="G36" s="19">
        <f t="shared" si="16"/>
        <v>45</v>
      </c>
      <c r="H36" s="20"/>
      <c r="I36" s="20">
        <v>45</v>
      </c>
      <c r="J36" s="20"/>
      <c r="K36" s="20"/>
      <c r="L36" s="19">
        <f aca="true" t="shared" si="17" ref="L36:M38">SUM(P36,T36,X36,AB36,AF36,AJ36)</f>
        <v>10</v>
      </c>
      <c r="M36" s="18">
        <f t="shared" si="17"/>
        <v>30</v>
      </c>
      <c r="N36" s="21"/>
      <c r="O36" s="21"/>
      <c r="P36" s="21"/>
      <c r="Q36" s="21"/>
      <c r="R36" s="21"/>
      <c r="S36" s="21"/>
      <c r="T36" s="21"/>
      <c r="U36" s="21"/>
      <c r="V36" s="21">
        <v>15</v>
      </c>
      <c r="W36" s="21">
        <v>45</v>
      </c>
      <c r="X36" s="21">
        <v>10</v>
      </c>
      <c r="Y36" s="21">
        <v>30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>
        <v>4</v>
      </c>
      <c r="AO36" s="21"/>
      <c r="AP36" s="21"/>
      <c r="AQ36" s="21"/>
      <c r="AR36" s="21">
        <v>3</v>
      </c>
      <c r="AS36" s="21"/>
      <c r="AT36" s="21">
        <v>3</v>
      </c>
      <c r="AU36" s="21"/>
      <c r="AV36" s="21">
        <v>4</v>
      </c>
      <c r="AX36" s="22"/>
    </row>
    <row r="37" spans="1:50" s="9" customFormat="1" ht="35.25">
      <c r="A37" s="15" t="s">
        <v>11</v>
      </c>
      <c r="B37" s="16" t="s">
        <v>118</v>
      </c>
      <c r="C37" s="17" t="s">
        <v>88</v>
      </c>
      <c r="D37" s="18">
        <f>SUM(E37,M37)</f>
        <v>100</v>
      </c>
      <c r="E37" s="18">
        <f>SUM(F37:G37,L37)</f>
        <v>70</v>
      </c>
      <c r="F37" s="19">
        <f t="shared" si="16"/>
        <v>15</v>
      </c>
      <c r="G37" s="19">
        <f t="shared" si="16"/>
        <v>45</v>
      </c>
      <c r="H37" s="20"/>
      <c r="I37" s="20">
        <v>45</v>
      </c>
      <c r="J37" s="20"/>
      <c r="K37" s="20"/>
      <c r="L37" s="19">
        <f t="shared" si="17"/>
        <v>10</v>
      </c>
      <c r="M37" s="18">
        <f t="shared" si="17"/>
        <v>30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15</v>
      </c>
      <c r="AA37" s="21">
        <v>45</v>
      </c>
      <c r="AB37" s="21">
        <v>10</v>
      </c>
      <c r="AC37" s="21">
        <v>30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4</v>
      </c>
      <c r="AP37" s="21"/>
      <c r="AQ37" s="21"/>
      <c r="AR37" s="21">
        <v>3</v>
      </c>
      <c r="AS37" s="21"/>
      <c r="AT37" s="21">
        <v>3</v>
      </c>
      <c r="AU37" s="21"/>
      <c r="AV37" s="21">
        <v>4</v>
      </c>
      <c r="AX37" s="22"/>
    </row>
    <row r="38" spans="1:50" s="9" customFormat="1" ht="35.25">
      <c r="A38" s="15" t="s">
        <v>13</v>
      </c>
      <c r="B38" s="16" t="s">
        <v>120</v>
      </c>
      <c r="C38" s="17" t="s">
        <v>67</v>
      </c>
      <c r="D38" s="18">
        <f>SUM(E38,M38)</f>
        <v>100</v>
      </c>
      <c r="E38" s="18">
        <f>SUM(F38:G38,L38)</f>
        <v>70</v>
      </c>
      <c r="F38" s="19">
        <f t="shared" si="16"/>
        <v>15</v>
      </c>
      <c r="G38" s="19">
        <f t="shared" si="16"/>
        <v>45</v>
      </c>
      <c r="H38" s="20"/>
      <c r="I38" s="20">
        <v>45</v>
      </c>
      <c r="J38" s="20"/>
      <c r="K38" s="20"/>
      <c r="L38" s="19">
        <f t="shared" si="17"/>
        <v>10</v>
      </c>
      <c r="M38" s="18">
        <f t="shared" si="17"/>
        <v>30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15</v>
      </c>
      <c r="AA38" s="21">
        <v>45</v>
      </c>
      <c r="AB38" s="21">
        <v>10</v>
      </c>
      <c r="AC38" s="21">
        <v>30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>
        <v>4</v>
      </c>
      <c r="AP38" s="21"/>
      <c r="AQ38" s="21"/>
      <c r="AR38" s="21">
        <v>3</v>
      </c>
      <c r="AS38" s="21"/>
      <c r="AT38" s="21">
        <v>3</v>
      </c>
      <c r="AU38" s="21"/>
      <c r="AV38" s="21">
        <v>4</v>
      </c>
      <c r="AX38" s="22"/>
    </row>
    <row r="39" spans="1:50" s="9" customFormat="1" ht="56.25" customHeight="1">
      <c r="A39" s="15" t="s">
        <v>15</v>
      </c>
      <c r="B39" s="16" t="s">
        <v>121</v>
      </c>
      <c r="C39" s="17" t="s">
        <v>137</v>
      </c>
      <c r="D39" s="18">
        <f aca="true" t="shared" si="18" ref="D39:D45">SUM(E39,M39)</f>
        <v>475</v>
      </c>
      <c r="E39" s="18">
        <f aca="true" t="shared" si="19" ref="E39:E45">SUM(F39:G39,L39)</f>
        <v>260</v>
      </c>
      <c r="F39" s="19">
        <f aca="true" t="shared" si="20" ref="F39:F45">SUM(N39,R39,V39,Z39,AD39,AH39)</f>
        <v>0</v>
      </c>
      <c r="G39" s="19">
        <f aca="true" t="shared" si="21" ref="G39:G45">SUM(O39,S39,W39,AA39,AE39,AI39)</f>
        <v>225</v>
      </c>
      <c r="H39" s="20"/>
      <c r="I39" s="20">
        <v>180</v>
      </c>
      <c r="J39" s="20">
        <v>45</v>
      </c>
      <c r="K39" s="20"/>
      <c r="L39" s="19">
        <f aca="true" t="shared" si="22" ref="L39:L45">SUM(P39,T39,X39,AB39,AF39,AJ39)</f>
        <v>35</v>
      </c>
      <c r="M39" s="18">
        <f aca="true" t="shared" si="23" ref="M39:M45">SUM(Q39,U39,Y39,AC39,AG39,AK39)</f>
        <v>215</v>
      </c>
      <c r="N39" s="21"/>
      <c r="O39" s="21">
        <v>30</v>
      </c>
      <c r="P39" s="21"/>
      <c r="Q39" s="21">
        <v>45</v>
      </c>
      <c r="R39" s="21"/>
      <c r="S39" s="21">
        <v>60</v>
      </c>
      <c r="T39" s="21">
        <v>5</v>
      </c>
      <c r="U39" s="21">
        <v>85</v>
      </c>
      <c r="V39" s="21"/>
      <c r="W39" s="21">
        <v>60</v>
      </c>
      <c r="X39" s="21">
        <v>10</v>
      </c>
      <c r="Y39" s="21">
        <v>30</v>
      </c>
      <c r="Z39" s="21"/>
      <c r="AA39" s="21">
        <v>60</v>
      </c>
      <c r="AB39" s="21">
        <v>10</v>
      </c>
      <c r="AC39" s="21">
        <v>30</v>
      </c>
      <c r="AD39" s="21"/>
      <c r="AE39" s="21">
        <v>15</v>
      </c>
      <c r="AF39" s="21">
        <v>10</v>
      </c>
      <c r="AG39" s="21">
        <v>25</v>
      </c>
      <c r="AH39" s="21"/>
      <c r="AI39" s="21"/>
      <c r="AJ39" s="21"/>
      <c r="AK39" s="21"/>
      <c r="AL39" s="21">
        <v>3</v>
      </c>
      <c r="AM39" s="21">
        <v>6</v>
      </c>
      <c r="AN39" s="21">
        <v>4</v>
      </c>
      <c r="AO39" s="21">
        <v>4</v>
      </c>
      <c r="AP39" s="21">
        <v>2</v>
      </c>
      <c r="AQ39" s="21"/>
      <c r="AR39" s="21">
        <v>10</v>
      </c>
      <c r="AS39" s="21"/>
      <c r="AT39" s="21">
        <v>19</v>
      </c>
      <c r="AU39" s="21"/>
      <c r="AV39" s="21">
        <v>19</v>
      </c>
      <c r="AX39" s="22"/>
    </row>
    <row r="40" spans="1:50" s="9" customFormat="1" ht="35.25">
      <c r="A40" s="15" t="s">
        <v>16</v>
      </c>
      <c r="B40" s="16" t="s">
        <v>109</v>
      </c>
      <c r="C40" s="17" t="s">
        <v>84</v>
      </c>
      <c r="D40" s="18">
        <f t="shared" si="18"/>
        <v>100</v>
      </c>
      <c r="E40" s="18">
        <f t="shared" si="19"/>
        <v>50</v>
      </c>
      <c r="F40" s="19">
        <f t="shared" si="20"/>
        <v>15</v>
      </c>
      <c r="G40" s="19">
        <f t="shared" si="21"/>
        <v>30</v>
      </c>
      <c r="H40" s="20">
        <v>20</v>
      </c>
      <c r="I40" s="20"/>
      <c r="J40" s="20">
        <v>10</v>
      </c>
      <c r="K40" s="20"/>
      <c r="L40" s="19">
        <f t="shared" si="22"/>
        <v>5</v>
      </c>
      <c r="M40" s="18">
        <f t="shared" si="23"/>
        <v>50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>
        <v>15</v>
      </c>
      <c r="AE40" s="21">
        <v>30</v>
      </c>
      <c r="AF40" s="21">
        <v>5</v>
      </c>
      <c r="AG40" s="21">
        <v>50</v>
      </c>
      <c r="AH40" s="21"/>
      <c r="AI40" s="21"/>
      <c r="AJ40" s="21"/>
      <c r="AK40" s="21"/>
      <c r="AL40" s="21"/>
      <c r="AM40" s="21"/>
      <c r="AN40" s="21"/>
      <c r="AO40" s="21"/>
      <c r="AP40" s="21">
        <v>4</v>
      </c>
      <c r="AQ40" s="21"/>
      <c r="AR40" s="21">
        <v>2</v>
      </c>
      <c r="AS40" s="21"/>
      <c r="AT40" s="21">
        <v>3</v>
      </c>
      <c r="AU40" s="21"/>
      <c r="AV40" s="21">
        <v>4</v>
      </c>
      <c r="AX40" s="22"/>
    </row>
    <row r="41" spans="1:50" s="9" customFormat="1" ht="35.25">
      <c r="A41" s="15" t="s">
        <v>17</v>
      </c>
      <c r="B41" s="16" t="s">
        <v>110</v>
      </c>
      <c r="C41" s="17" t="s">
        <v>98</v>
      </c>
      <c r="D41" s="18">
        <f t="shared" si="18"/>
        <v>75</v>
      </c>
      <c r="E41" s="18">
        <f t="shared" si="19"/>
        <v>35</v>
      </c>
      <c r="F41" s="19">
        <f t="shared" si="20"/>
        <v>15</v>
      </c>
      <c r="G41" s="19">
        <f t="shared" si="21"/>
        <v>15</v>
      </c>
      <c r="H41" s="20">
        <v>15</v>
      </c>
      <c r="I41" s="20"/>
      <c r="J41" s="20"/>
      <c r="K41" s="20"/>
      <c r="L41" s="19">
        <f t="shared" si="22"/>
        <v>5</v>
      </c>
      <c r="M41" s="18">
        <f t="shared" si="23"/>
        <v>40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>
        <v>15</v>
      </c>
      <c r="AE41" s="21">
        <v>15</v>
      </c>
      <c r="AF41" s="21">
        <v>5</v>
      </c>
      <c r="AG41" s="21">
        <v>40</v>
      </c>
      <c r="AH41" s="21"/>
      <c r="AI41" s="21"/>
      <c r="AJ41" s="21"/>
      <c r="AK41" s="21"/>
      <c r="AL41" s="21"/>
      <c r="AM41" s="21"/>
      <c r="AN41" s="21"/>
      <c r="AO41" s="21"/>
      <c r="AP41" s="21">
        <v>3</v>
      </c>
      <c r="AQ41" s="21"/>
      <c r="AR41" s="21">
        <v>2</v>
      </c>
      <c r="AS41" s="21"/>
      <c r="AT41" s="21">
        <v>2</v>
      </c>
      <c r="AU41" s="21"/>
      <c r="AV41" s="21">
        <v>3</v>
      </c>
      <c r="AX41" s="22"/>
    </row>
    <row r="42" spans="1:50" s="9" customFormat="1" ht="35.25">
      <c r="A42" s="15" t="s">
        <v>18</v>
      </c>
      <c r="B42" s="16" t="s">
        <v>111</v>
      </c>
      <c r="C42" s="17" t="s">
        <v>70</v>
      </c>
      <c r="D42" s="18">
        <f t="shared" si="18"/>
        <v>100</v>
      </c>
      <c r="E42" s="18">
        <f t="shared" si="19"/>
        <v>35</v>
      </c>
      <c r="F42" s="19">
        <f t="shared" si="20"/>
        <v>0</v>
      </c>
      <c r="G42" s="19">
        <f t="shared" si="21"/>
        <v>30</v>
      </c>
      <c r="H42" s="20">
        <v>15</v>
      </c>
      <c r="I42" s="20"/>
      <c r="J42" s="20">
        <v>15</v>
      </c>
      <c r="K42" s="20"/>
      <c r="L42" s="19">
        <f t="shared" si="22"/>
        <v>5</v>
      </c>
      <c r="M42" s="18">
        <f t="shared" si="23"/>
        <v>65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>
        <v>30</v>
      </c>
      <c r="AJ42" s="21">
        <v>5</v>
      </c>
      <c r="AK42" s="21">
        <v>65</v>
      </c>
      <c r="AL42" s="21"/>
      <c r="AM42" s="21"/>
      <c r="AN42" s="21"/>
      <c r="AO42" s="21"/>
      <c r="AP42" s="21"/>
      <c r="AQ42" s="21">
        <v>4</v>
      </c>
      <c r="AR42" s="21">
        <v>1</v>
      </c>
      <c r="AS42" s="21"/>
      <c r="AT42" s="21">
        <v>4</v>
      </c>
      <c r="AU42" s="21"/>
      <c r="AV42" s="21">
        <v>4</v>
      </c>
      <c r="AX42" s="22"/>
    </row>
    <row r="43" spans="1:50" s="9" customFormat="1" ht="35.25">
      <c r="A43" s="15" t="s">
        <v>19</v>
      </c>
      <c r="B43" s="16" t="s">
        <v>116</v>
      </c>
      <c r="C43" s="17" t="s">
        <v>100</v>
      </c>
      <c r="D43" s="18">
        <f t="shared" si="18"/>
        <v>125</v>
      </c>
      <c r="E43" s="18">
        <f t="shared" si="19"/>
        <v>75</v>
      </c>
      <c r="F43" s="19">
        <f t="shared" si="20"/>
        <v>15</v>
      </c>
      <c r="G43" s="19">
        <f t="shared" si="21"/>
        <v>45</v>
      </c>
      <c r="H43" s="20"/>
      <c r="I43" s="20">
        <v>45</v>
      </c>
      <c r="J43" s="20"/>
      <c r="K43" s="20"/>
      <c r="L43" s="19">
        <f t="shared" si="22"/>
        <v>15</v>
      </c>
      <c r="M43" s="18">
        <f t="shared" si="23"/>
        <v>50</v>
      </c>
      <c r="N43" s="21"/>
      <c r="O43" s="21"/>
      <c r="P43" s="21"/>
      <c r="Q43" s="21"/>
      <c r="R43" s="21"/>
      <c r="S43" s="21"/>
      <c r="T43" s="21"/>
      <c r="U43" s="21"/>
      <c r="V43" s="21">
        <v>15</v>
      </c>
      <c r="W43" s="21">
        <v>45</v>
      </c>
      <c r="X43" s="21">
        <v>15</v>
      </c>
      <c r="Y43" s="21">
        <v>50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>
        <v>5</v>
      </c>
      <c r="AO43" s="21"/>
      <c r="AP43" s="21"/>
      <c r="AQ43" s="21"/>
      <c r="AR43" s="21">
        <v>3</v>
      </c>
      <c r="AS43" s="21"/>
      <c r="AT43" s="21">
        <v>4</v>
      </c>
      <c r="AU43" s="21"/>
      <c r="AV43" s="21">
        <v>5</v>
      </c>
      <c r="AX43" s="22"/>
    </row>
    <row r="44" spans="1:50" s="9" customFormat="1" ht="35.25">
      <c r="A44" s="15" t="s">
        <v>20</v>
      </c>
      <c r="B44" s="16" t="s">
        <v>119</v>
      </c>
      <c r="C44" s="17" t="s">
        <v>100</v>
      </c>
      <c r="D44" s="18">
        <f t="shared" si="18"/>
        <v>100</v>
      </c>
      <c r="E44" s="18">
        <f t="shared" si="19"/>
        <v>60</v>
      </c>
      <c r="F44" s="19">
        <f t="shared" si="20"/>
        <v>0</v>
      </c>
      <c r="G44" s="19">
        <f t="shared" si="21"/>
        <v>60</v>
      </c>
      <c r="H44" s="20"/>
      <c r="I44" s="20">
        <v>60</v>
      </c>
      <c r="J44" s="20"/>
      <c r="K44" s="20"/>
      <c r="L44" s="19">
        <f t="shared" si="22"/>
        <v>0</v>
      </c>
      <c r="M44" s="18">
        <f t="shared" si="23"/>
        <v>40</v>
      </c>
      <c r="N44" s="21"/>
      <c r="O44" s="21"/>
      <c r="P44" s="21"/>
      <c r="Q44" s="21"/>
      <c r="R44" s="21"/>
      <c r="S44" s="21"/>
      <c r="T44" s="21"/>
      <c r="U44" s="21"/>
      <c r="V44" s="21"/>
      <c r="W44" s="21">
        <v>60</v>
      </c>
      <c r="X44" s="21"/>
      <c r="Y44" s="21">
        <v>40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>
        <v>4</v>
      </c>
      <c r="AO44" s="21"/>
      <c r="AP44" s="21"/>
      <c r="AQ44" s="21"/>
      <c r="AR44" s="21">
        <v>2</v>
      </c>
      <c r="AS44" s="21"/>
      <c r="AT44" s="21">
        <v>4</v>
      </c>
      <c r="AU44" s="21"/>
      <c r="AV44" s="21">
        <v>4</v>
      </c>
      <c r="AX44" s="22"/>
    </row>
    <row r="45" spans="1:50" s="9" customFormat="1" ht="35.25">
      <c r="A45" s="15" t="s">
        <v>21</v>
      </c>
      <c r="B45" s="16" t="s">
        <v>112</v>
      </c>
      <c r="C45" s="17" t="s">
        <v>88</v>
      </c>
      <c r="D45" s="18">
        <f t="shared" si="18"/>
        <v>100</v>
      </c>
      <c r="E45" s="18">
        <f t="shared" si="19"/>
        <v>55</v>
      </c>
      <c r="F45" s="19">
        <f t="shared" si="20"/>
        <v>15</v>
      </c>
      <c r="G45" s="19">
        <f t="shared" si="21"/>
        <v>30</v>
      </c>
      <c r="H45" s="20"/>
      <c r="I45" s="20">
        <v>30</v>
      </c>
      <c r="J45" s="20"/>
      <c r="K45" s="20"/>
      <c r="L45" s="19">
        <f t="shared" si="22"/>
        <v>10</v>
      </c>
      <c r="M45" s="18">
        <f t="shared" si="23"/>
        <v>45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15</v>
      </c>
      <c r="AA45" s="21">
        <v>30</v>
      </c>
      <c r="AB45" s="21">
        <v>10</v>
      </c>
      <c r="AC45" s="21">
        <v>45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>
        <v>4</v>
      </c>
      <c r="AP45" s="21"/>
      <c r="AQ45" s="21"/>
      <c r="AR45" s="21">
        <v>2</v>
      </c>
      <c r="AS45" s="21"/>
      <c r="AT45" s="21">
        <v>3</v>
      </c>
      <c r="AU45" s="21"/>
      <c r="AV45" s="21">
        <v>4</v>
      </c>
      <c r="AX45" s="22"/>
    </row>
    <row r="46" spans="1:50" s="9" customFormat="1" ht="35.25">
      <c r="A46" s="15" t="s">
        <v>22</v>
      </c>
      <c r="B46" s="16" t="s">
        <v>113</v>
      </c>
      <c r="C46" s="17" t="s">
        <v>67</v>
      </c>
      <c r="D46" s="18">
        <f>SUM(E46,M46)</f>
        <v>100</v>
      </c>
      <c r="E46" s="18">
        <f>SUM(F46:G46,L46)</f>
        <v>55</v>
      </c>
      <c r="F46" s="19">
        <f aca="true" t="shared" si="24" ref="F46:G50">SUM(N46,R46,V46,Z46,AD46,AH46)</f>
        <v>15</v>
      </c>
      <c r="G46" s="19">
        <f t="shared" si="24"/>
        <v>30</v>
      </c>
      <c r="H46" s="20">
        <v>20</v>
      </c>
      <c r="I46" s="20"/>
      <c r="J46" s="20">
        <v>10</v>
      </c>
      <c r="K46" s="20"/>
      <c r="L46" s="19">
        <f aca="true" t="shared" si="25" ref="L46:M50">SUM(P46,T46,X46,AB46,AF46,AJ46)</f>
        <v>10</v>
      </c>
      <c r="M46" s="18">
        <f t="shared" si="25"/>
        <v>45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15</v>
      </c>
      <c r="AA46" s="21">
        <v>30</v>
      </c>
      <c r="AB46" s="21">
        <v>10</v>
      </c>
      <c r="AC46" s="21">
        <v>45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>
        <v>4</v>
      </c>
      <c r="AP46" s="21"/>
      <c r="AQ46" s="21"/>
      <c r="AR46" s="21">
        <v>2</v>
      </c>
      <c r="AS46" s="21"/>
      <c r="AT46" s="21">
        <v>3</v>
      </c>
      <c r="AU46" s="21"/>
      <c r="AV46" s="21">
        <v>4</v>
      </c>
      <c r="AX46" s="22"/>
    </row>
    <row r="47" spans="1:50" s="9" customFormat="1" ht="60" customHeight="1">
      <c r="A47" s="15" t="s">
        <v>23</v>
      </c>
      <c r="B47" s="16" t="s">
        <v>117</v>
      </c>
      <c r="C47" s="17" t="s">
        <v>98</v>
      </c>
      <c r="D47" s="18">
        <f>SUM(E47,M47)</f>
        <v>100</v>
      </c>
      <c r="E47" s="18">
        <f>SUM(F47:G47,L47)</f>
        <v>55</v>
      </c>
      <c r="F47" s="19">
        <f t="shared" si="24"/>
        <v>15</v>
      </c>
      <c r="G47" s="19">
        <f t="shared" si="24"/>
        <v>30</v>
      </c>
      <c r="H47" s="20">
        <v>20</v>
      </c>
      <c r="I47" s="20"/>
      <c r="J47" s="20">
        <v>10</v>
      </c>
      <c r="K47" s="20"/>
      <c r="L47" s="19">
        <f t="shared" si="25"/>
        <v>10</v>
      </c>
      <c r="M47" s="18">
        <f t="shared" si="25"/>
        <v>45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15</v>
      </c>
      <c r="AE47" s="21">
        <v>30</v>
      </c>
      <c r="AF47" s="21">
        <v>10</v>
      </c>
      <c r="AG47" s="21">
        <v>45</v>
      </c>
      <c r="AH47" s="21"/>
      <c r="AI47" s="21"/>
      <c r="AJ47" s="21"/>
      <c r="AK47" s="21"/>
      <c r="AL47" s="21"/>
      <c r="AM47" s="21"/>
      <c r="AN47" s="21"/>
      <c r="AO47" s="21"/>
      <c r="AP47" s="21">
        <v>4</v>
      </c>
      <c r="AQ47" s="21"/>
      <c r="AR47" s="21">
        <v>2</v>
      </c>
      <c r="AS47" s="21"/>
      <c r="AT47" s="21">
        <v>3</v>
      </c>
      <c r="AU47" s="21"/>
      <c r="AV47" s="21">
        <v>4</v>
      </c>
      <c r="AX47" s="22"/>
    </row>
    <row r="48" spans="1:50" s="9" customFormat="1" ht="35.25">
      <c r="A48" s="15" t="s">
        <v>104</v>
      </c>
      <c r="B48" s="16" t="s">
        <v>114</v>
      </c>
      <c r="C48" s="17" t="s">
        <v>98</v>
      </c>
      <c r="D48" s="18">
        <f>SUM(E48,M48)</f>
        <v>100</v>
      </c>
      <c r="E48" s="18">
        <f>SUM(F48:G48,L48)</f>
        <v>45</v>
      </c>
      <c r="F48" s="19">
        <f t="shared" si="24"/>
        <v>15</v>
      </c>
      <c r="G48" s="19">
        <f t="shared" si="24"/>
        <v>30</v>
      </c>
      <c r="H48" s="20"/>
      <c r="I48" s="20">
        <v>20</v>
      </c>
      <c r="J48" s="20">
        <v>10</v>
      </c>
      <c r="K48" s="20"/>
      <c r="L48" s="19">
        <f t="shared" si="25"/>
        <v>0</v>
      </c>
      <c r="M48" s="18">
        <f t="shared" si="25"/>
        <v>55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>
        <v>15</v>
      </c>
      <c r="AE48" s="21">
        <v>30</v>
      </c>
      <c r="AF48" s="21"/>
      <c r="AG48" s="21">
        <v>55</v>
      </c>
      <c r="AH48" s="21"/>
      <c r="AI48" s="21"/>
      <c r="AJ48" s="21"/>
      <c r="AK48" s="21"/>
      <c r="AL48" s="21"/>
      <c r="AM48" s="21"/>
      <c r="AN48" s="21"/>
      <c r="AO48" s="21"/>
      <c r="AP48" s="21">
        <v>4</v>
      </c>
      <c r="AQ48" s="21"/>
      <c r="AR48" s="21">
        <v>2</v>
      </c>
      <c r="AS48" s="21"/>
      <c r="AT48" s="21">
        <v>3</v>
      </c>
      <c r="AU48" s="21"/>
      <c r="AV48" s="21">
        <v>4</v>
      </c>
      <c r="AX48" s="22"/>
    </row>
    <row r="49" spans="1:50" s="9" customFormat="1" ht="60" customHeight="1">
      <c r="A49" s="15" t="s">
        <v>105</v>
      </c>
      <c r="B49" s="16" t="s">
        <v>138</v>
      </c>
      <c r="C49" s="17" t="s">
        <v>70</v>
      </c>
      <c r="D49" s="18">
        <f>SUM(E49,M49)</f>
        <v>75</v>
      </c>
      <c r="E49" s="18">
        <f>SUM(F49:G49,L49)</f>
        <v>20</v>
      </c>
      <c r="F49" s="19">
        <f t="shared" si="24"/>
        <v>0</v>
      </c>
      <c r="G49" s="19">
        <f t="shared" si="24"/>
        <v>15</v>
      </c>
      <c r="H49" s="20"/>
      <c r="I49" s="20">
        <v>15</v>
      </c>
      <c r="J49" s="20"/>
      <c r="K49" s="20"/>
      <c r="L49" s="19">
        <f t="shared" si="25"/>
        <v>5</v>
      </c>
      <c r="M49" s="18">
        <f t="shared" si="25"/>
        <v>55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>
        <v>15</v>
      </c>
      <c r="AJ49" s="21">
        <v>5</v>
      </c>
      <c r="AK49" s="21">
        <v>55</v>
      </c>
      <c r="AL49" s="21"/>
      <c r="AM49" s="21"/>
      <c r="AN49" s="21"/>
      <c r="AO49" s="21"/>
      <c r="AP49" s="21"/>
      <c r="AQ49" s="21">
        <v>3</v>
      </c>
      <c r="AR49" s="21">
        <v>1</v>
      </c>
      <c r="AS49" s="21"/>
      <c r="AT49" s="21"/>
      <c r="AU49" s="21"/>
      <c r="AV49" s="21">
        <v>3</v>
      </c>
      <c r="AX49" s="22"/>
    </row>
    <row r="50" spans="1:50" s="9" customFormat="1" ht="35.25">
      <c r="A50" s="15" t="s">
        <v>106</v>
      </c>
      <c r="B50" s="16" t="s">
        <v>115</v>
      </c>
      <c r="C50" s="17" t="s">
        <v>70</v>
      </c>
      <c r="D50" s="18">
        <f>SUM(E50,M50)</f>
        <v>200</v>
      </c>
      <c r="E50" s="18">
        <f>SUM(F50:G50,L50)</f>
        <v>75</v>
      </c>
      <c r="F50" s="19">
        <f t="shared" si="24"/>
        <v>0</v>
      </c>
      <c r="G50" s="19">
        <f t="shared" si="24"/>
        <v>60</v>
      </c>
      <c r="H50" s="20"/>
      <c r="I50" s="20">
        <v>30</v>
      </c>
      <c r="J50" s="20"/>
      <c r="K50" s="20">
        <v>30</v>
      </c>
      <c r="L50" s="19">
        <f t="shared" si="25"/>
        <v>15</v>
      </c>
      <c r="M50" s="18">
        <f t="shared" si="25"/>
        <v>125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>
        <v>30</v>
      </c>
      <c r="AF50" s="21">
        <v>5</v>
      </c>
      <c r="AG50" s="21">
        <v>40</v>
      </c>
      <c r="AH50" s="21"/>
      <c r="AI50" s="21">
        <v>30</v>
      </c>
      <c r="AJ50" s="21">
        <v>10</v>
      </c>
      <c r="AK50" s="21">
        <v>85</v>
      </c>
      <c r="AL50" s="21"/>
      <c r="AM50" s="21"/>
      <c r="AN50" s="21"/>
      <c r="AO50" s="21"/>
      <c r="AP50" s="21">
        <v>3</v>
      </c>
      <c r="AQ50" s="21">
        <v>5</v>
      </c>
      <c r="AR50" s="21">
        <v>3</v>
      </c>
      <c r="AS50" s="21"/>
      <c r="AT50" s="21">
        <v>8</v>
      </c>
      <c r="AU50" s="21"/>
      <c r="AV50" s="21">
        <v>8</v>
      </c>
      <c r="AX50" s="22"/>
    </row>
    <row r="51" spans="1:50" s="9" customFormat="1" ht="35.25">
      <c r="A51" s="8" t="s">
        <v>103</v>
      </c>
      <c r="B51" s="32" t="s">
        <v>101</v>
      </c>
      <c r="C51" s="10"/>
      <c r="D51" s="12">
        <f>SUM(D52)</f>
        <v>120</v>
      </c>
      <c r="E51" s="12">
        <f aca="true" t="shared" si="26" ref="E51:AV51">SUM(E52)</f>
        <v>120</v>
      </c>
      <c r="F51" s="13">
        <f t="shared" si="26"/>
        <v>0</v>
      </c>
      <c r="G51" s="13">
        <f t="shared" si="26"/>
        <v>120</v>
      </c>
      <c r="H51" s="13">
        <f t="shared" si="26"/>
        <v>0</v>
      </c>
      <c r="I51" s="13">
        <f t="shared" si="26"/>
        <v>120</v>
      </c>
      <c r="J51" s="13">
        <f t="shared" si="26"/>
        <v>0</v>
      </c>
      <c r="K51" s="13">
        <f t="shared" si="26"/>
        <v>0</v>
      </c>
      <c r="L51" s="13">
        <f t="shared" si="26"/>
        <v>0</v>
      </c>
      <c r="M51" s="12">
        <f t="shared" si="26"/>
        <v>0</v>
      </c>
      <c r="N51" s="13">
        <f t="shared" si="26"/>
        <v>0</v>
      </c>
      <c r="O51" s="13">
        <f t="shared" si="26"/>
        <v>30</v>
      </c>
      <c r="P51" s="13">
        <f t="shared" si="26"/>
        <v>0</v>
      </c>
      <c r="Q51" s="13">
        <f t="shared" si="26"/>
        <v>0</v>
      </c>
      <c r="R51" s="13">
        <f t="shared" si="26"/>
        <v>0</v>
      </c>
      <c r="S51" s="13">
        <f t="shared" si="26"/>
        <v>30</v>
      </c>
      <c r="T51" s="13">
        <f t="shared" si="26"/>
        <v>0</v>
      </c>
      <c r="U51" s="13">
        <f t="shared" si="26"/>
        <v>0</v>
      </c>
      <c r="V51" s="13">
        <f t="shared" si="26"/>
        <v>0</v>
      </c>
      <c r="W51" s="13">
        <f t="shared" si="26"/>
        <v>30</v>
      </c>
      <c r="X51" s="13">
        <f t="shared" si="26"/>
        <v>0</v>
      </c>
      <c r="Y51" s="13">
        <f t="shared" si="26"/>
        <v>0</v>
      </c>
      <c r="Z51" s="13">
        <f t="shared" si="26"/>
        <v>0</v>
      </c>
      <c r="AA51" s="13">
        <f t="shared" si="26"/>
        <v>30</v>
      </c>
      <c r="AB51" s="13">
        <f t="shared" si="26"/>
        <v>0</v>
      </c>
      <c r="AC51" s="13">
        <f t="shared" si="26"/>
        <v>0</v>
      </c>
      <c r="AD51" s="13">
        <f t="shared" si="26"/>
        <v>0</v>
      </c>
      <c r="AE51" s="13">
        <f t="shared" si="26"/>
        <v>0</v>
      </c>
      <c r="AF51" s="13">
        <f t="shared" si="26"/>
        <v>0</v>
      </c>
      <c r="AG51" s="13">
        <f t="shared" si="26"/>
        <v>0</v>
      </c>
      <c r="AH51" s="13">
        <f t="shared" si="26"/>
        <v>0</v>
      </c>
      <c r="AI51" s="13">
        <f t="shared" si="26"/>
        <v>0</v>
      </c>
      <c r="AJ51" s="13">
        <f t="shared" si="26"/>
        <v>0</v>
      </c>
      <c r="AK51" s="13">
        <f t="shared" si="26"/>
        <v>0</v>
      </c>
      <c r="AL51" s="13">
        <f t="shared" si="26"/>
        <v>1</v>
      </c>
      <c r="AM51" s="13">
        <f t="shared" si="26"/>
        <v>1</v>
      </c>
      <c r="AN51" s="13">
        <f t="shared" si="26"/>
        <v>1</v>
      </c>
      <c r="AO51" s="13">
        <f t="shared" si="26"/>
        <v>1</v>
      </c>
      <c r="AP51" s="13">
        <f t="shared" si="26"/>
        <v>0</v>
      </c>
      <c r="AQ51" s="13">
        <f t="shared" si="26"/>
        <v>0</v>
      </c>
      <c r="AR51" s="13">
        <f t="shared" si="26"/>
        <v>4</v>
      </c>
      <c r="AS51" s="13">
        <f t="shared" si="26"/>
        <v>0</v>
      </c>
      <c r="AT51" s="13">
        <f t="shared" si="26"/>
        <v>4</v>
      </c>
      <c r="AU51" s="13">
        <f t="shared" si="26"/>
        <v>0</v>
      </c>
      <c r="AV51" s="13">
        <f t="shared" si="26"/>
        <v>0</v>
      </c>
      <c r="AX51" s="22"/>
    </row>
    <row r="52" spans="1:50" s="9" customFormat="1" ht="35.25">
      <c r="A52" s="15" t="s">
        <v>7</v>
      </c>
      <c r="B52" s="33" t="s">
        <v>122</v>
      </c>
      <c r="C52" s="17" t="s">
        <v>99</v>
      </c>
      <c r="D52" s="18">
        <f>SUM(E52,M52)</f>
        <v>120</v>
      </c>
      <c r="E52" s="18">
        <f>SUM(F52:G52,L52)</f>
        <v>120</v>
      </c>
      <c r="F52" s="19">
        <f>SUM(N52,R52,V52,Z52,AD52,AH52)</f>
        <v>0</v>
      </c>
      <c r="G52" s="19">
        <f>SUM(O52,S52,W52,AA52,AE52,AI52)</f>
        <v>120</v>
      </c>
      <c r="H52" s="20"/>
      <c r="I52" s="20">
        <v>120</v>
      </c>
      <c r="J52" s="20"/>
      <c r="K52" s="20"/>
      <c r="L52" s="19">
        <f>SUM(P52,T52,X52,AB52,AF52,AJ52)</f>
        <v>0</v>
      </c>
      <c r="M52" s="18">
        <f>SUM(Q52,U52,Y52,AC52,AG52,AK52)</f>
        <v>0</v>
      </c>
      <c r="N52" s="21"/>
      <c r="O52" s="21">
        <v>30</v>
      </c>
      <c r="P52" s="21"/>
      <c r="Q52" s="21"/>
      <c r="R52" s="21"/>
      <c r="S52" s="21">
        <v>30</v>
      </c>
      <c r="T52" s="21"/>
      <c r="U52" s="21"/>
      <c r="V52" s="21"/>
      <c r="W52" s="21">
        <v>30</v>
      </c>
      <c r="X52" s="21"/>
      <c r="Y52" s="21"/>
      <c r="Z52" s="21"/>
      <c r="AA52" s="21">
        <v>30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>
        <v>1</v>
      </c>
      <c r="AM52" s="21">
        <v>1</v>
      </c>
      <c r="AN52" s="21">
        <v>1</v>
      </c>
      <c r="AO52" s="21">
        <v>1</v>
      </c>
      <c r="AP52" s="21"/>
      <c r="AQ52" s="21"/>
      <c r="AR52" s="21">
        <v>4</v>
      </c>
      <c r="AS52" s="21"/>
      <c r="AT52" s="21">
        <v>4</v>
      </c>
      <c r="AU52" s="21"/>
      <c r="AV52" s="21"/>
      <c r="AX52" s="22"/>
    </row>
    <row r="53" spans="1:48" s="9" customFormat="1" ht="35.25">
      <c r="A53" s="53" t="s">
        <v>123</v>
      </c>
      <c r="B53" s="53"/>
      <c r="C53" s="53"/>
      <c r="D53" s="56">
        <f aca="true" t="shared" si="27" ref="D53:AU53">SUM(D8,D13,D20,D34,D51)</f>
        <v>4530</v>
      </c>
      <c r="E53" s="56">
        <f t="shared" si="27"/>
        <v>2259</v>
      </c>
      <c r="F53" s="56">
        <f>SUM(F8,F13,F20,F34,F51)</f>
        <v>390</v>
      </c>
      <c r="G53" s="56">
        <f t="shared" si="27"/>
        <v>1530</v>
      </c>
      <c r="H53" s="56">
        <f t="shared" si="27"/>
        <v>559</v>
      </c>
      <c r="I53" s="56">
        <f t="shared" si="27"/>
        <v>740</v>
      </c>
      <c r="J53" s="56">
        <f t="shared" si="27"/>
        <v>201</v>
      </c>
      <c r="K53" s="56">
        <f t="shared" si="27"/>
        <v>30</v>
      </c>
      <c r="L53" s="56">
        <f t="shared" si="27"/>
        <v>339</v>
      </c>
      <c r="M53" s="56">
        <f t="shared" si="27"/>
        <v>2271</v>
      </c>
      <c r="N53" s="18">
        <f>SUM(N8,N13,N20,N34,N51)</f>
        <v>90</v>
      </c>
      <c r="O53" s="18">
        <f t="shared" si="27"/>
        <v>309</v>
      </c>
      <c r="P53" s="18">
        <f t="shared" si="27"/>
        <v>40</v>
      </c>
      <c r="Q53" s="18">
        <f t="shared" si="27"/>
        <v>306</v>
      </c>
      <c r="R53" s="18">
        <f t="shared" si="27"/>
        <v>60</v>
      </c>
      <c r="S53" s="18">
        <f t="shared" si="27"/>
        <v>240</v>
      </c>
      <c r="T53" s="18">
        <f t="shared" si="27"/>
        <v>40</v>
      </c>
      <c r="U53" s="18">
        <f t="shared" si="27"/>
        <v>420</v>
      </c>
      <c r="V53" s="18">
        <f>SUM(V8,V13,V20,V34,V51)</f>
        <v>60</v>
      </c>
      <c r="W53" s="18">
        <f t="shared" si="27"/>
        <v>340</v>
      </c>
      <c r="X53" s="18">
        <f t="shared" si="27"/>
        <v>60</v>
      </c>
      <c r="Y53" s="18">
        <f t="shared" si="27"/>
        <v>295</v>
      </c>
      <c r="Z53" s="18">
        <f t="shared" si="27"/>
        <v>75</v>
      </c>
      <c r="AA53" s="18">
        <f t="shared" si="27"/>
        <v>326</v>
      </c>
      <c r="AB53" s="18">
        <f t="shared" si="27"/>
        <v>69</v>
      </c>
      <c r="AC53" s="18">
        <f t="shared" si="27"/>
        <v>285</v>
      </c>
      <c r="AD53" s="18">
        <f t="shared" si="27"/>
        <v>75</v>
      </c>
      <c r="AE53" s="18">
        <f t="shared" si="27"/>
        <v>195</v>
      </c>
      <c r="AF53" s="18">
        <f t="shared" si="27"/>
        <v>60</v>
      </c>
      <c r="AG53" s="18">
        <f t="shared" si="27"/>
        <v>425</v>
      </c>
      <c r="AH53" s="18">
        <f t="shared" si="27"/>
        <v>30</v>
      </c>
      <c r="AI53" s="18">
        <f t="shared" si="27"/>
        <v>120</v>
      </c>
      <c r="AJ53" s="18">
        <f t="shared" si="27"/>
        <v>70</v>
      </c>
      <c r="AK53" s="18">
        <f t="shared" si="27"/>
        <v>540</v>
      </c>
      <c r="AL53" s="18">
        <f>SUM(AL8,AL13,AL20,AL34,AL51)</f>
        <v>30</v>
      </c>
      <c r="AM53" s="18">
        <f t="shared" si="27"/>
        <v>30</v>
      </c>
      <c r="AN53" s="18">
        <f t="shared" si="27"/>
        <v>30</v>
      </c>
      <c r="AO53" s="18">
        <f t="shared" si="27"/>
        <v>30</v>
      </c>
      <c r="AP53" s="18">
        <f t="shared" si="27"/>
        <v>30</v>
      </c>
      <c r="AQ53" s="18">
        <f t="shared" si="27"/>
        <v>30</v>
      </c>
      <c r="AR53" s="56">
        <f t="shared" si="27"/>
        <v>91</v>
      </c>
      <c r="AS53" s="56">
        <f t="shared" si="27"/>
        <v>18</v>
      </c>
      <c r="AT53" s="56">
        <f t="shared" si="27"/>
        <v>151</v>
      </c>
      <c r="AU53" s="56">
        <f t="shared" si="27"/>
        <v>14</v>
      </c>
      <c r="AV53" s="56">
        <f>SUM(AV8,AV13,AV20,AV34,AV51)</f>
        <v>120</v>
      </c>
    </row>
    <row r="54" spans="1:48" s="9" customFormat="1" ht="35.25">
      <c r="A54" s="53"/>
      <c r="B54" s="53"/>
      <c r="C54" s="53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>
        <f>SUM(N53:Q53)</f>
        <v>745</v>
      </c>
      <c r="O54" s="56"/>
      <c r="P54" s="56"/>
      <c r="Q54" s="56"/>
      <c r="R54" s="56">
        <f>SUM(R53:U53)</f>
        <v>760</v>
      </c>
      <c r="S54" s="56"/>
      <c r="T54" s="56"/>
      <c r="U54" s="56"/>
      <c r="V54" s="56">
        <f>SUM(V53:Y53)</f>
        <v>755</v>
      </c>
      <c r="W54" s="56"/>
      <c r="X54" s="56"/>
      <c r="Y54" s="56"/>
      <c r="Z54" s="56">
        <f>SUM(Z53:AC53)</f>
        <v>755</v>
      </c>
      <c r="AA54" s="56"/>
      <c r="AB54" s="56"/>
      <c r="AC54" s="56"/>
      <c r="AD54" s="56">
        <f>SUM(AD53:AG53)</f>
        <v>755</v>
      </c>
      <c r="AE54" s="56"/>
      <c r="AF54" s="56"/>
      <c r="AG54" s="56"/>
      <c r="AH54" s="56">
        <f>SUM(AH53:AK53)</f>
        <v>760</v>
      </c>
      <c r="AI54" s="56"/>
      <c r="AJ54" s="56"/>
      <c r="AK54" s="56"/>
      <c r="AL54" s="56">
        <f>SUM(AL53:AQ53)</f>
        <v>180</v>
      </c>
      <c r="AM54" s="56"/>
      <c r="AN54" s="56"/>
      <c r="AO54" s="56"/>
      <c r="AP54" s="56"/>
      <c r="AQ54" s="56"/>
      <c r="AR54" s="56"/>
      <c r="AS54" s="56"/>
      <c r="AT54" s="56"/>
      <c r="AU54" s="56"/>
      <c r="AV54" s="56"/>
    </row>
    <row r="55" spans="1:48" s="9" customFormat="1" ht="35.25">
      <c r="A55" s="34"/>
      <c r="B55" s="34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s="9" customFormat="1" ht="35.25">
      <c r="A56" s="36" t="s">
        <v>124</v>
      </c>
      <c r="B56" s="37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s="9" customFormat="1" ht="19.5" customHeight="1">
      <c r="A57" s="36"/>
      <c r="B57" s="37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9" customFormat="1" ht="35.25">
      <c r="A58" s="38" t="s">
        <v>127</v>
      </c>
      <c r="B58" s="37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9" customFormat="1" ht="35.25">
      <c r="A59" s="38" t="s">
        <v>128</v>
      </c>
      <c r="B59" s="37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9" customFormat="1" ht="35.25">
      <c r="A60" s="38" t="s">
        <v>129</v>
      </c>
      <c r="B60" s="37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49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9" customFormat="1" ht="35.25">
      <c r="A61" s="39" t="s">
        <v>130</v>
      </c>
      <c r="B61" s="34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9" customFormat="1" ht="35.25">
      <c r="A62" s="39" t="s">
        <v>136</v>
      </c>
      <c r="B62" s="34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9" customFormat="1" ht="35.25">
      <c r="A63" s="39" t="s">
        <v>131</v>
      </c>
      <c r="B63" s="34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5" ht="35.25">
      <c r="A65" s="40"/>
    </row>
    <row r="66" ht="35.25">
      <c r="E66" s="47"/>
    </row>
    <row r="67" ht="35.25">
      <c r="E67" s="47"/>
    </row>
    <row r="68" spans="5:6" ht="35.25">
      <c r="E68" s="47"/>
      <c r="F68" s="47"/>
    </row>
  </sheetData>
  <sheetProtection/>
  <mergeCells count="62">
    <mergeCell ref="K53:K54"/>
    <mergeCell ref="A53:C54"/>
    <mergeCell ref="D53:D54"/>
    <mergeCell ref="J53:J54"/>
    <mergeCell ref="H53:H54"/>
    <mergeCell ref="I53:I54"/>
    <mergeCell ref="E53:E54"/>
    <mergeCell ref="F53:F54"/>
    <mergeCell ref="AV53:AV54"/>
    <mergeCell ref="AS53:AS54"/>
    <mergeCell ref="AT53:AT54"/>
    <mergeCell ref="N5:U5"/>
    <mergeCell ref="AV6:AV7"/>
    <mergeCell ref="AR6:AR7"/>
    <mergeCell ref="AS6:AS7"/>
    <mergeCell ref="AT6:AT7"/>
    <mergeCell ref="Z54:AC54"/>
    <mergeCell ref="AU53:AU54"/>
    <mergeCell ref="AR53:AR54"/>
    <mergeCell ref="L53:L54"/>
    <mergeCell ref="G53:G54"/>
    <mergeCell ref="N54:Q54"/>
    <mergeCell ref="R54:U54"/>
    <mergeCell ref="V54:Y54"/>
    <mergeCell ref="AD54:AG54"/>
    <mergeCell ref="AH54:AK54"/>
    <mergeCell ref="AL54:AQ54"/>
    <mergeCell ref="M53:M54"/>
    <mergeCell ref="A4:A7"/>
    <mergeCell ref="C4:C7"/>
    <mergeCell ref="D4:M4"/>
    <mergeCell ref="B4:B7"/>
    <mergeCell ref="D5:D7"/>
    <mergeCell ref="H5:H7"/>
    <mergeCell ref="I5:I7"/>
    <mergeCell ref="E5:E7"/>
    <mergeCell ref="L5:L7"/>
    <mergeCell ref="N4:AK4"/>
    <mergeCell ref="N6:Q6"/>
    <mergeCell ref="R6:U6"/>
    <mergeCell ref="V6:Y6"/>
    <mergeCell ref="AD5:AK5"/>
    <mergeCell ref="AH6:AK6"/>
    <mergeCell ref="AD6:AG6"/>
    <mergeCell ref="AR5:AV5"/>
    <mergeCell ref="AL6:AL7"/>
    <mergeCell ref="AM6:AM7"/>
    <mergeCell ref="AN6:AN7"/>
    <mergeCell ref="AU6:AU7"/>
    <mergeCell ref="AQ6:AQ7"/>
    <mergeCell ref="AP6:AP7"/>
    <mergeCell ref="AO6:AO7"/>
    <mergeCell ref="A1:AV1"/>
    <mergeCell ref="K5:K7"/>
    <mergeCell ref="M5:M7"/>
    <mergeCell ref="V5:AC5"/>
    <mergeCell ref="Z6:AC6"/>
    <mergeCell ref="G5:G7"/>
    <mergeCell ref="F5:F7"/>
    <mergeCell ref="J5:J7"/>
    <mergeCell ref="AL4:AV4"/>
    <mergeCell ref="AL5:AQ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5"/>
  <sheetViews>
    <sheetView view="pageBreakPreview" zoomScale="35" zoomScaleNormal="33" zoomScaleSheetLayoutView="35" zoomScalePageLayoutView="0" workbookViewId="0" topLeftCell="A1">
      <pane ySplit="7" topLeftCell="A8" activePane="bottomLeft" state="frozen"/>
      <selection pane="topLeft" activeCell="B4" sqref="B4:B7"/>
      <selection pane="bottomLeft" activeCell="B4" sqref="B4:B7"/>
    </sheetView>
  </sheetViews>
  <sheetFormatPr defaultColWidth="8.875" defaultRowHeight="12.75"/>
  <cols>
    <col min="1" max="1" width="15.00390625" style="44" customWidth="1"/>
    <col min="2" max="2" width="151.875" style="41" customWidth="1"/>
    <col min="3" max="3" width="29.625" style="42" customWidth="1"/>
    <col min="4" max="4" width="18.25390625" style="41" customWidth="1"/>
    <col min="5" max="6" width="14.125" style="41" customWidth="1"/>
    <col min="7" max="7" width="14.375" style="41" customWidth="1"/>
    <col min="8" max="8" width="12.875" style="41" customWidth="1"/>
    <col min="9" max="11" width="11.625" style="41" customWidth="1"/>
    <col min="12" max="12" width="15.875" style="41" customWidth="1"/>
    <col min="13" max="13" width="14.625" style="41" customWidth="1"/>
    <col min="14" max="37" width="11.625" style="43" customWidth="1"/>
    <col min="38" max="43" width="9.75390625" style="44" customWidth="1"/>
    <col min="44" max="45" width="9.75390625" style="45" customWidth="1"/>
    <col min="46" max="46" width="11.375" style="45" customWidth="1"/>
    <col min="47" max="47" width="9.75390625" style="45" customWidth="1"/>
    <col min="48" max="48" width="9.75390625" style="46" customWidth="1"/>
    <col min="49" max="49" width="8.875" style="46" customWidth="1"/>
    <col min="50" max="50" width="10.875" style="46" customWidth="1"/>
    <col min="51" max="52" width="9.75390625" style="46" bestFit="1" customWidth="1"/>
    <col min="53" max="16384" width="8.875" style="46" customWidth="1"/>
  </cols>
  <sheetData>
    <row r="1" spans="1:48" s="6" customFormat="1" ht="51.75" customHeight="1">
      <c r="A1" s="50" t="s">
        <v>125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</row>
    <row r="2" spans="1:47" s="6" customFormat="1" ht="37.5" customHeight="1">
      <c r="A2" s="7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</row>
    <row r="3" spans="1:47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</row>
    <row r="4" spans="1:48" s="9" customFormat="1" ht="53.25" customHeight="1">
      <c r="A4" s="53" t="s">
        <v>0</v>
      </c>
      <c r="B4" s="53" t="s">
        <v>25</v>
      </c>
      <c r="C4" s="52" t="s">
        <v>26</v>
      </c>
      <c r="D4" s="53" t="s">
        <v>27</v>
      </c>
      <c r="E4" s="53"/>
      <c r="F4" s="53"/>
      <c r="G4" s="53"/>
      <c r="H4" s="53"/>
      <c r="I4" s="53"/>
      <c r="J4" s="53"/>
      <c r="K4" s="53"/>
      <c r="L4" s="53"/>
      <c r="M4" s="53"/>
      <c r="N4" s="53" t="s">
        <v>28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 t="s">
        <v>29</v>
      </c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1:48" s="9" customFormat="1" ht="53.25" customHeight="1">
      <c r="A5" s="53"/>
      <c r="B5" s="53"/>
      <c r="C5" s="52"/>
      <c r="D5" s="52" t="s">
        <v>30</v>
      </c>
      <c r="E5" s="52" t="s">
        <v>31</v>
      </c>
      <c r="F5" s="54" t="s">
        <v>32</v>
      </c>
      <c r="G5" s="52" t="s">
        <v>33</v>
      </c>
      <c r="H5" s="51" t="s">
        <v>34</v>
      </c>
      <c r="I5" s="51" t="s">
        <v>35</v>
      </c>
      <c r="J5" s="51" t="s">
        <v>36</v>
      </c>
      <c r="K5" s="51" t="s">
        <v>37</v>
      </c>
      <c r="L5" s="52" t="s">
        <v>38</v>
      </c>
      <c r="M5" s="52" t="s">
        <v>39</v>
      </c>
      <c r="N5" s="53" t="s">
        <v>40</v>
      </c>
      <c r="O5" s="53"/>
      <c r="P5" s="53"/>
      <c r="Q5" s="53"/>
      <c r="R5" s="53"/>
      <c r="S5" s="53"/>
      <c r="T5" s="53"/>
      <c r="U5" s="53"/>
      <c r="V5" s="53" t="s">
        <v>41</v>
      </c>
      <c r="W5" s="53"/>
      <c r="X5" s="53"/>
      <c r="Y5" s="53"/>
      <c r="Z5" s="53"/>
      <c r="AA5" s="53"/>
      <c r="AB5" s="53"/>
      <c r="AC5" s="53"/>
      <c r="AD5" s="53" t="s">
        <v>42</v>
      </c>
      <c r="AE5" s="53"/>
      <c r="AF5" s="53"/>
      <c r="AG5" s="53"/>
      <c r="AH5" s="53"/>
      <c r="AI5" s="53"/>
      <c r="AJ5" s="53"/>
      <c r="AK5" s="53"/>
      <c r="AL5" s="53" t="s">
        <v>43</v>
      </c>
      <c r="AM5" s="53"/>
      <c r="AN5" s="53"/>
      <c r="AO5" s="53"/>
      <c r="AP5" s="53"/>
      <c r="AQ5" s="53"/>
      <c r="AR5" s="53" t="s">
        <v>44</v>
      </c>
      <c r="AS5" s="53"/>
      <c r="AT5" s="53"/>
      <c r="AU5" s="53"/>
      <c r="AV5" s="53"/>
    </row>
    <row r="6" spans="1:48" s="9" customFormat="1" ht="52.5" customHeight="1">
      <c r="A6" s="53"/>
      <c r="B6" s="55"/>
      <c r="C6" s="52"/>
      <c r="D6" s="52"/>
      <c r="E6" s="52"/>
      <c r="F6" s="54"/>
      <c r="G6" s="52"/>
      <c r="H6" s="51"/>
      <c r="I6" s="51"/>
      <c r="J6" s="51"/>
      <c r="K6" s="51"/>
      <c r="L6" s="52"/>
      <c r="M6" s="52"/>
      <c r="N6" s="53" t="s">
        <v>45</v>
      </c>
      <c r="O6" s="53"/>
      <c r="P6" s="53"/>
      <c r="Q6" s="53"/>
      <c r="R6" s="53" t="s">
        <v>46</v>
      </c>
      <c r="S6" s="53"/>
      <c r="T6" s="53"/>
      <c r="U6" s="53"/>
      <c r="V6" s="53" t="s">
        <v>47</v>
      </c>
      <c r="W6" s="53"/>
      <c r="X6" s="53"/>
      <c r="Y6" s="53"/>
      <c r="Z6" s="53" t="s">
        <v>48</v>
      </c>
      <c r="AA6" s="53"/>
      <c r="AB6" s="53"/>
      <c r="AC6" s="53"/>
      <c r="AD6" s="53" t="s">
        <v>49</v>
      </c>
      <c r="AE6" s="53"/>
      <c r="AF6" s="53"/>
      <c r="AG6" s="53"/>
      <c r="AH6" s="53" t="s">
        <v>50</v>
      </c>
      <c r="AI6" s="53"/>
      <c r="AJ6" s="53"/>
      <c r="AK6" s="53"/>
      <c r="AL6" s="53" t="s">
        <v>51</v>
      </c>
      <c r="AM6" s="53" t="s">
        <v>52</v>
      </c>
      <c r="AN6" s="53" t="s">
        <v>53</v>
      </c>
      <c r="AO6" s="53" t="s">
        <v>54</v>
      </c>
      <c r="AP6" s="53" t="s">
        <v>55</v>
      </c>
      <c r="AQ6" s="53" t="s">
        <v>56</v>
      </c>
      <c r="AR6" s="54" t="s">
        <v>57</v>
      </c>
      <c r="AS6" s="54" t="s">
        <v>58</v>
      </c>
      <c r="AT6" s="54" t="s">
        <v>59</v>
      </c>
      <c r="AU6" s="54" t="s">
        <v>60</v>
      </c>
      <c r="AV6" s="54" t="s">
        <v>61</v>
      </c>
    </row>
    <row r="7" spans="1:48" s="9" customFormat="1" ht="195.75" customHeight="1">
      <c r="A7" s="53"/>
      <c r="B7" s="55"/>
      <c r="C7" s="52"/>
      <c r="D7" s="52"/>
      <c r="E7" s="52"/>
      <c r="F7" s="54"/>
      <c r="G7" s="52"/>
      <c r="H7" s="51"/>
      <c r="I7" s="51"/>
      <c r="J7" s="51"/>
      <c r="K7" s="51"/>
      <c r="L7" s="52"/>
      <c r="M7" s="52"/>
      <c r="N7" s="8" t="s">
        <v>62</v>
      </c>
      <c r="O7" s="10" t="s">
        <v>63</v>
      </c>
      <c r="P7" s="10" t="s">
        <v>64</v>
      </c>
      <c r="Q7" s="10" t="s">
        <v>65</v>
      </c>
      <c r="R7" s="8" t="s">
        <v>62</v>
      </c>
      <c r="S7" s="10" t="s">
        <v>63</v>
      </c>
      <c r="T7" s="10" t="s">
        <v>64</v>
      </c>
      <c r="U7" s="10" t="s">
        <v>65</v>
      </c>
      <c r="V7" s="8" t="s">
        <v>62</v>
      </c>
      <c r="W7" s="10" t="s">
        <v>63</v>
      </c>
      <c r="X7" s="10" t="s">
        <v>64</v>
      </c>
      <c r="Y7" s="10" t="s">
        <v>65</v>
      </c>
      <c r="Z7" s="8" t="s">
        <v>62</v>
      </c>
      <c r="AA7" s="10" t="s">
        <v>63</v>
      </c>
      <c r="AB7" s="10" t="s">
        <v>64</v>
      </c>
      <c r="AC7" s="10" t="s">
        <v>65</v>
      </c>
      <c r="AD7" s="8" t="s">
        <v>62</v>
      </c>
      <c r="AE7" s="10" t="s">
        <v>63</v>
      </c>
      <c r="AF7" s="10" t="s">
        <v>64</v>
      </c>
      <c r="AG7" s="10" t="s">
        <v>65</v>
      </c>
      <c r="AH7" s="8" t="s">
        <v>62</v>
      </c>
      <c r="AI7" s="10" t="s">
        <v>63</v>
      </c>
      <c r="AJ7" s="10" t="s">
        <v>64</v>
      </c>
      <c r="AK7" s="10" t="s">
        <v>65</v>
      </c>
      <c r="AL7" s="53"/>
      <c r="AM7" s="53"/>
      <c r="AN7" s="53"/>
      <c r="AO7" s="53"/>
      <c r="AP7" s="53"/>
      <c r="AQ7" s="53"/>
      <c r="AR7" s="54"/>
      <c r="AS7" s="54"/>
      <c r="AT7" s="54"/>
      <c r="AU7" s="54"/>
      <c r="AV7" s="54"/>
    </row>
    <row r="8" spans="1:48" s="14" customFormat="1" ht="45.75">
      <c r="A8" s="8" t="s">
        <v>66</v>
      </c>
      <c r="B8" s="11" t="s">
        <v>3</v>
      </c>
      <c r="C8" s="8"/>
      <c r="D8" s="12">
        <f aca="true" t="shared" si="0" ref="D8:AV8">SUM(D9:D11)</f>
        <v>360</v>
      </c>
      <c r="E8" s="12">
        <f t="shared" si="0"/>
        <v>118</v>
      </c>
      <c r="F8" s="13">
        <f t="shared" si="0"/>
        <v>0</v>
      </c>
      <c r="G8" s="13">
        <f t="shared" si="0"/>
        <v>78</v>
      </c>
      <c r="H8" s="13">
        <f t="shared" si="0"/>
        <v>60</v>
      </c>
      <c r="I8" s="13">
        <f t="shared" si="0"/>
        <v>18</v>
      </c>
      <c r="J8" s="13">
        <f t="shared" si="0"/>
        <v>0</v>
      </c>
      <c r="K8" s="13">
        <f t="shared" si="0"/>
        <v>0</v>
      </c>
      <c r="L8" s="13">
        <f t="shared" si="0"/>
        <v>40</v>
      </c>
      <c r="M8" s="12">
        <f t="shared" si="0"/>
        <v>242</v>
      </c>
      <c r="N8" s="13">
        <f t="shared" si="0"/>
        <v>0</v>
      </c>
      <c r="O8" s="13">
        <f t="shared" si="0"/>
        <v>26</v>
      </c>
      <c r="P8" s="13">
        <f t="shared" si="0"/>
        <v>15</v>
      </c>
      <c r="Q8" s="13">
        <f t="shared" si="0"/>
        <v>85</v>
      </c>
      <c r="R8" s="13">
        <f t="shared" si="0"/>
        <v>0</v>
      </c>
      <c r="S8" s="13">
        <f t="shared" si="0"/>
        <v>16</v>
      </c>
      <c r="T8" s="13">
        <f t="shared" si="0"/>
        <v>5</v>
      </c>
      <c r="U8" s="13">
        <f t="shared" si="0"/>
        <v>55</v>
      </c>
      <c r="V8" s="13">
        <f t="shared" si="0"/>
        <v>0</v>
      </c>
      <c r="W8" s="13">
        <f t="shared" si="0"/>
        <v>14</v>
      </c>
      <c r="X8" s="13">
        <f t="shared" si="0"/>
        <v>10</v>
      </c>
      <c r="Y8" s="13">
        <f t="shared" si="0"/>
        <v>30</v>
      </c>
      <c r="Z8" s="13">
        <f t="shared" si="0"/>
        <v>0</v>
      </c>
      <c r="AA8" s="13">
        <f t="shared" si="0"/>
        <v>14</v>
      </c>
      <c r="AB8" s="13">
        <f t="shared" si="0"/>
        <v>10</v>
      </c>
      <c r="AC8" s="13">
        <f t="shared" si="0"/>
        <v>30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8</v>
      </c>
      <c r="AJ8" s="13">
        <f t="shared" si="0"/>
        <v>0</v>
      </c>
      <c r="AK8" s="13">
        <f t="shared" si="0"/>
        <v>42</v>
      </c>
      <c r="AL8" s="13">
        <f t="shared" si="0"/>
        <v>5</v>
      </c>
      <c r="AM8" s="13">
        <f t="shared" si="0"/>
        <v>3</v>
      </c>
      <c r="AN8" s="13">
        <f t="shared" si="0"/>
        <v>2</v>
      </c>
      <c r="AO8" s="13">
        <f t="shared" si="0"/>
        <v>2</v>
      </c>
      <c r="AP8" s="13">
        <f t="shared" si="0"/>
        <v>0</v>
      </c>
      <c r="AQ8" s="13">
        <f t="shared" si="0"/>
        <v>2</v>
      </c>
      <c r="AR8" s="13">
        <f t="shared" si="0"/>
        <v>5</v>
      </c>
      <c r="AS8" s="13">
        <f t="shared" si="0"/>
        <v>0</v>
      </c>
      <c r="AT8" s="13">
        <f t="shared" si="0"/>
        <v>14</v>
      </c>
      <c r="AU8" s="13">
        <f t="shared" si="0"/>
        <v>14</v>
      </c>
      <c r="AV8" s="13">
        <f t="shared" si="0"/>
        <v>10</v>
      </c>
    </row>
    <row r="9" spans="1:50" s="9" customFormat="1" ht="35.25">
      <c r="A9" s="15" t="s">
        <v>7</v>
      </c>
      <c r="B9" s="16" t="s">
        <v>8</v>
      </c>
      <c r="C9" s="17" t="s">
        <v>67</v>
      </c>
      <c r="D9" s="18">
        <f>SUM(E9,M9)</f>
        <v>260</v>
      </c>
      <c r="E9" s="18">
        <f>SUM(F9:G9,L9)</f>
        <v>90</v>
      </c>
      <c r="F9" s="19">
        <f aca="true" t="shared" si="1" ref="F9:G11">SUM(N9,R9,V9,Z9,AD9,AH9)</f>
        <v>0</v>
      </c>
      <c r="G9" s="19">
        <f t="shared" si="1"/>
        <v>60</v>
      </c>
      <c r="H9" s="20">
        <v>60</v>
      </c>
      <c r="I9" s="20"/>
      <c r="J9" s="20"/>
      <c r="K9" s="20"/>
      <c r="L9" s="19">
        <f aca="true" t="shared" si="2" ref="L9:M11">SUM(P9,T9,X9,AB9,AF9,AJ9)</f>
        <v>30</v>
      </c>
      <c r="M9" s="18">
        <f t="shared" si="2"/>
        <v>170</v>
      </c>
      <c r="N9" s="21"/>
      <c r="O9" s="21">
        <v>16</v>
      </c>
      <c r="P9" s="21">
        <v>5</v>
      </c>
      <c r="Q9" s="21">
        <v>55</v>
      </c>
      <c r="R9" s="21"/>
      <c r="S9" s="21">
        <v>16</v>
      </c>
      <c r="T9" s="21">
        <v>5</v>
      </c>
      <c r="U9" s="21">
        <v>55</v>
      </c>
      <c r="V9" s="21"/>
      <c r="W9" s="21">
        <v>14</v>
      </c>
      <c r="X9" s="21">
        <v>10</v>
      </c>
      <c r="Y9" s="21">
        <v>30</v>
      </c>
      <c r="Z9" s="21"/>
      <c r="AA9" s="21">
        <v>14</v>
      </c>
      <c r="AB9" s="21">
        <v>10</v>
      </c>
      <c r="AC9" s="21">
        <v>30</v>
      </c>
      <c r="AD9" s="21"/>
      <c r="AE9" s="21"/>
      <c r="AF9" s="21"/>
      <c r="AG9" s="21"/>
      <c r="AH9" s="21"/>
      <c r="AI9" s="21"/>
      <c r="AJ9" s="21"/>
      <c r="AK9" s="21"/>
      <c r="AL9" s="21">
        <v>3</v>
      </c>
      <c r="AM9" s="21">
        <v>3</v>
      </c>
      <c r="AN9" s="21">
        <v>2</v>
      </c>
      <c r="AO9" s="21">
        <v>2</v>
      </c>
      <c r="AP9" s="21"/>
      <c r="AQ9" s="21"/>
      <c r="AR9" s="21">
        <v>3</v>
      </c>
      <c r="AS9" s="21"/>
      <c r="AT9" s="21">
        <v>10</v>
      </c>
      <c r="AU9" s="21">
        <v>10</v>
      </c>
      <c r="AV9" s="21">
        <v>10</v>
      </c>
      <c r="AX9" s="22"/>
    </row>
    <row r="10" spans="1:50" s="9" customFormat="1" ht="35.25">
      <c r="A10" s="15" t="s">
        <v>9</v>
      </c>
      <c r="B10" s="16" t="s">
        <v>12</v>
      </c>
      <c r="C10" s="17" t="s">
        <v>69</v>
      </c>
      <c r="D10" s="18">
        <f>SUM(E10,M10)</f>
        <v>50</v>
      </c>
      <c r="E10" s="18">
        <f>SUM(F10:G10,L10)</f>
        <v>20</v>
      </c>
      <c r="F10" s="19">
        <f t="shared" si="1"/>
        <v>0</v>
      </c>
      <c r="G10" s="19">
        <f t="shared" si="1"/>
        <v>10</v>
      </c>
      <c r="H10" s="20"/>
      <c r="I10" s="20">
        <v>10</v>
      </c>
      <c r="J10" s="20"/>
      <c r="K10" s="20"/>
      <c r="L10" s="19">
        <f t="shared" si="2"/>
        <v>10</v>
      </c>
      <c r="M10" s="18">
        <f t="shared" si="2"/>
        <v>30</v>
      </c>
      <c r="N10" s="21"/>
      <c r="O10" s="21">
        <v>10</v>
      </c>
      <c r="P10" s="21">
        <v>10</v>
      </c>
      <c r="Q10" s="21">
        <v>30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2</v>
      </c>
      <c r="AM10" s="21"/>
      <c r="AN10" s="21"/>
      <c r="AO10" s="21"/>
      <c r="AP10" s="21"/>
      <c r="AQ10" s="21"/>
      <c r="AR10" s="21">
        <v>1</v>
      </c>
      <c r="AS10" s="21"/>
      <c r="AT10" s="21">
        <v>2</v>
      </c>
      <c r="AU10" s="21">
        <v>2</v>
      </c>
      <c r="AV10" s="21"/>
      <c r="AX10" s="22"/>
    </row>
    <row r="11" spans="1:50" s="9" customFormat="1" ht="35.25">
      <c r="A11" s="15" t="s">
        <v>11</v>
      </c>
      <c r="B11" s="16" t="s">
        <v>14</v>
      </c>
      <c r="C11" s="17" t="s">
        <v>70</v>
      </c>
      <c r="D11" s="18">
        <f>SUM(E11,M11)</f>
        <v>50</v>
      </c>
      <c r="E11" s="18">
        <f>SUM(F11:G11,L11)</f>
        <v>8</v>
      </c>
      <c r="F11" s="19">
        <f t="shared" si="1"/>
        <v>0</v>
      </c>
      <c r="G11" s="19">
        <f t="shared" si="1"/>
        <v>8</v>
      </c>
      <c r="H11" s="20"/>
      <c r="I11" s="20">
        <v>8</v>
      </c>
      <c r="J11" s="20"/>
      <c r="K11" s="20"/>
      <c r="L11" s="19">
        <f t="shared" si="2"/>
        <v>0</v>
      </c>
      <c r="M11" s="18">
        <f t="shared" si="2"/>
        <v>42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>
        <v>8</v>
      </c>
      <c r="AJ11" s="21"/>
      <c r="AK11" s="21">
        <v>42</v>
      </c>
      <c r="AL11" s="21"/>
      <c r="AM11" s="21"/>
      <c r="AN11" s="21"/>
      <c r="AO11" s="21"/>
      <c r="AP11" s="21"/>
      <c r="AQ11" s="21">
        <v>2</v>
      </c>
      <c r="AR11" s="21">
        <v>1</v>
      </c>
      <c r="AS11" s="21"/>
      <c r="AT11" s="21">
        <v>2</v>
      </c>
      <c r="AU11" s="21">
        <v>2</v>
      </c>
      <c r="AV11" s="21"/>
      <c r="AX11" s="22"/>
    </row>
    <row r="12" spans="1:50" s="14" customFormat="1" ht="45.75">
      <c r="A12" s="8" t="s">
        <v>1</v>
      </c>
      <c r="B12" s="11" t="s">
        <v>4</v>
      </c>
      <c r="C12" s="8"/>
      <c r="D12" s="12">
        <f aca="true" t="shared" si="3" ref="D12:AV12">SUM(D13:D18)</f>
        <v>450</v>
      </c>
      <c r="E12" s="12">
        <f t="shared" si="3"/>
        <v>198</v>
      </c>
      <c r="F12" s="13">
        <f t="shared" si="3"/>
        <v>62</v>
      </c>
      <c r="G12" s="13">
        <f t="shared" si="3"/>
        <v>106</v>
      </c>
      <c r="H12" s="13">
        <f t="shared" si="3"/>
        <v>92</v>
      </c>
      <c r="I12" s="13">
        <f t="shared" si="3"/>
        <v>14</v>
      </c>
      <c r="J12" s="13">
        <f t="shared" si="3"/>
        <v>0</v>
      </c>
      <c r="K12" s="13">
        <f t="shared" si="3"/>
        <v>0</v>
      </c>
      <c r="L12" s="13">
        <f t="shared" si="3"/>
        <v>30</v>
      </c>
      <c r="M12" s="12">
        <f t="shared" si="3"/>
        <v>252</v>
      </c>
      <c r="N12" s="13">
        <f t="shared" si="3"/>
        <v>46</v>
      </c>
      <c r="O12" s="13">
        <f t="shared" si="3"/>
        <v>78</v>
      </c>
      <c r="P12" s="13">
        <f t="shared" si="3"/>
        <v>20</v>
      </c>
      <c r="Q12" s="13">
        <f t="shared" si="3"/>
        <v>181</v>
      </c>
      <c r="R12" s="13">
        <f t="shared" si="3"/>
        <v>16</v>
      </c>
      <c r="S12" s="13">
        <f t="shared" si="3"/>
        <v>14</v>
      </c>
      <c r="T12" s="13">
        <f t="shared" si="3"/>
        <v>10</v>
      </c>
      <c r="U12" s="13">
        <f t="shared" si="3"/>
        <v>60</v>
      </c>
      <c r="V12" s="13">
        <f t="shared" si="3"/>
        <v>0</v>
      </c>
      <c r="W12" s="13">
        <f t="shared" si="3"/>
        <v>0</v>
      </c>
      <c r="X12" s="13">
        <f t="shared" si="3"/>
        <v>0</v>
      </c>
      <c r="Y12" s="13">
        <f t="shared" si="3"/>
        <v>0</v>
      </c>
      <c r="Z12" s="13">
        <f t="shared" si="3"/>
        <v>0</v>
      </c>
      <c r="AA12" s="13">
        <f t="shared" si="3"/>
        <v>14</v>
      </c>
      <c r="AB12" s="13">
        <f t="shared" si="3"/>
        <v>0</v>
      </c>
      <c r="AC12" s="13">
        <f t="shared" si="3"/>
        <v>11</v>
      </c>
      <c r="AD12" s="13">
        <f t="shared" si="3"/>
        <v>0</v>
      </c>
      <c r="AE12" s="13">
        <f t="shared" si="3"/>
        <v>0</v>
      </c>
      <c r="AF12" s="13">
        <f t="shared" si="3"/>
        <v>0</v>
      </c>
      <c r="AG12" s="13">
        <f t="shared" si="3"/>
        <v>0</v>
      </c>
      <c r="AH12" s="13">
        <f t="shared" si="3"/>
        <v>0</v>
      </c>
      <c r="AI12" s="13">
        <f t="shared" si="3"/>
        <v>0</v>
      </c>
      <c r="AJ12" s="13">
        <f t="shared" si="3"/>
        <v>0</v>
      </c>
      <c r="AK12" s="13">
        <f t="shared" si="3"/>
        <v>0</v>
      </c>
      <c r="AL12" s="13">
        <f t="shared" si="3"/>
        <v>13</v>
      </c>
      <c r="AM12" s="13">
        <f t="shared" si="3"/>
        <v>4</v>
      </c>
      <c r="AN12" s="13">
        <f t="shared" si="3"/>
        <v>0</v>
      </c>
      <c r="AO12" s="13">
        <f t="shared" si="3"/>
        <v>1</v>
      </c>
      <c r="AP12" s="13">
        <f t="shared" si="3"/>
        <v>0</v>
      </c>
      <c r="AQ12" s="13">
        <f t="shared" si="3"/>
        <v>0</v>
      </c>
      <c r="AR12" s="13">
        <f t="shared" si="3"/>
        <v>9</v>
      </c>
      <c r="AS12" s="13">
        <f t="shared" si="3"/>
        <v>18</v>
      </c>
      <c r="AT12" s="13">
        <f t="shared" si="3"/>
        <v>13</v>
      </c>
      <c r="AU12" s="13">
        <f t="shared" si="3"/>
        <v>0</v>
      </c>
      <c r="AV12" s="13">
        <f t="shared" si="3"/>
        <v>0</v>
      </c>
      <c r="AX12" s="22"/>
    </row>
    <row r="13" spans="1:50" s="9" customFormat="1" ht="35.25">
      <c r="A13" s="15" t="s">
        <v>7</v>
      </c>
      <c r="B13" s="16" t="s">
        <v>71</v>
      </c>
      <c r="C13" s="17" t="s">
        <v>72</v>
      </c>
      <c r="D13" s="18">
        <f aca="true" t="shared" si="4" ref="D13:D18">SUM(E13,M13)</f>
        <v>75</v>
      </c>
      <c r="E13" s="18">
        <f aca="true" t="shared" si="5" ref="E13:E18">SUM(F13:G13,L13)</f>
        <v>27</v>
      </c>
      <c r="F13" s="19">
        <f aca="true" t="shared" si="6" ref="F13:G18">SUM(N13,R13,V13,Z13,AD13,AH13)</f>
        <v>10</v>
      </c>
      <c r="G13" s="19">
        <f t="shared" si="6"/>
        <v>12</v>
      </c>
      <c r="H13" s="20">
        <v>12</v>
      </c>
      <c r="I13" s="20"/>
      <c r="J13" s="20"/>
      <c r="K13" s="20"/>
      <c r="L13" s="19">
        <f aca="true" t="shared" si="7" ref="L13:M18">SUM(P13,T13,X13,AB13,AF13,AJ13)</f>
        <v>5</v>
      </c>
      <c r="M13" s="18">
        <f t="shared" si="7"/>
        <v>48</v>
      </c>
      <c r="N13" s="21">
        <v>10</v>
      </c>
      <c r="O13" s="21">
        <v>12</v>
      </c>
      <c r="P13" s="21">
        <v>5</v>
      </c>
      <c r="Q13" s="21">
        <v>48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3</v>
      </c>
      <c r="AM13" s="21"/>
      <c r="AN13" s="21"/>
      <c r="AO13" s="21"/>
      <c r="AP13" s="21"/>
      <c r="AQ13" s="21"/>
      <c r="AR13" s="21">
        <v>1</v>
      </c>
      <c r="AS13" s="21">
        <v>3</v>
      </c>
      <c r="AT13" s="21">
        <v>2</v>
      </c>
      <c r="AU13" s="21"/>
      <c r="AV13" s="21"/>
      <c r="AX13" s="22"/>
    </row>
    <row r="14" spans="1:50" s="9" customFormat="1" ht="35.25">
      <c r="A14" s="15" t="s">
        <v>9</v>
      </c>
      <c r="B14" s="16" t="s">
        <v>73</v>
      </c>
      <c r="C14" s="17" t="s">
        <v>69</v>
      </c>
      <c r="D14" s="18">
        <f t="shared" si="4"/>
        <v>50</v>
      </c>
      <c r="E14" s="18">
        <f t="shared" si="5"/>
        <v>23</v>
      </c>
      <c r="F14" s="19">
        <f t="shared" si="6"/>
        <v>8</v>
      </c>
      <c r="G14" s="19">
        <f t="shared" si="6"/>
        <v>10</v>
      </c>
      <c r="H14" s="20">
        <v>10</v>
      </c>
      <c r="I14" s="20"/>
      <c r="J14" s="20"/>
      <c r="K14" s="20"/>
      <c r="L14" s="19">
        <f t="shared" si="7"/>
        <v>5</v>
      </c>
      <c r="M14" s="18">
        <f t="shared" si="7"/>
        <v>27</v>
      </c>
      <c r="N14" s="21">
        <v>8</v>
      </c>
      <c r="O14" s="21">
        <v>10</v>
      </c>
      <c r="P14" s="21">
        <v>5</v>
      </c>
      <c r="Q14" s="21">
        <v>27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2</v>
      </c>
      <c r="AM14" s="21"/>
      <c r="AN14" s="21"/>
      <c r="AO14" s="21"/>
      <c r="AP14" s="21"/>
      <c r="AQ14" s="21"/>
      <c r="AR14" s="21">
        <v>1</v>
      </c>
      <c r="AS14" s="21">
        <v>2</v>
      </c>
      <c r="AT14" s="21">
        <v>1</v>
      </c>
      <c r="AU14" s="21"/>
      <c r="AV14" s="21"/>
      <c r="AX14" s="22"/>
    </row>
    <row r="15" spans="1:50" s="9" customFormat="1" ht="35.25">
      <c r="A15" s="15" t="s">
        <v>11</v>
      </c>
      <c r="B15" s="16" t="s">
        <v>74</v>
      </c>
      <c r="C15" s="17" t="s">
        <v>72</v>
      </c>
      <c r="D15" s="18">
        <f t="shared" si="4"/>
        <v>100</v>
      </c>
      <c r="E15" s="18">
        <f t="shared" si="5"/>
        <v>47</v>
      </c>
      <c r="F15" s="19">
        <f t="shared" si="6"/>
        <v>14</v>
      </c>
      <c r="G15" s="19">
        <f t="shared" si="6"/>
        <v>28</v>
      </c>
      <c r="H15" s="20">
        <v>28</v>
      </c>
      <c r="I15" s="20"/>
      <c r="J15" s="20"/>
      <c r="K15" s="20"/>
      <c r="L15" s="19">
        <f t="shared" si="7"/>
        <v>5</v>
      </c>
      <c r="M15" s="18">
        <f t="shared" si="7"/>
        <v>53</v>
      </c>
      <c r="N15" s="21">
        <v>14</v>
      </c>
      <c r="O15" s="21">
        <v>28</v>
      </c>
      <c r="P15" s="21">
        <v>5</v>
      </c>
      <c r="Q15" s="21">
        <v>53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4</v>
      </c>
      <c r="AM15" s="21"/>
      <c r="AN15" s="21"/>
      <c r="AO15" s="21"/>
      <c r="AP15" s="21"/>
      <c r="AQ15" s="21"/>
      <c r="AR15" s="21">
        <v>2</v>
      </c>
      <c r="AS15" s="21">
        <v>4</v>
      </c>
      <c r="AT15" s="21">
        <v>3</v>
      </c>
      <c r="AU15" s="21"/>
      <c r="AV15" s="21"/>
      <c r="AX15" s="22"/>
    </row>
    <row r="16" spans="1:50" s="9" customFormat="1" ht="35.25">
      <c r="A16" s="15" t="s">
        <v>13</v>
      </c>
      <c r="B16" s="16" t="s">
        <v>75</v>
      </c>
      <c r="C16" s="17" t="s">
        <v>72</v>
      </c>
      <c r="D16" s="18">
        <f t="shared" si="4"/>
        <v>100</v>
      </c>
      <c r="E16" s="18">
        <f t="shared" si="5"/>
        <v>47</v>
      </c>
      <c r="F16" s="19">
        <f t="shared" si="6"/>
        <v>14</v>
      </c>
      <c r="G16" s="19">
        <f t="shared" si="6"/>
        <v>28</v>
      </c>
      <c r="H16" s="20">
        <v>28</v>
      </c>
      <c r="I16" s="20"/>
      <c r="J16" s="20"/>
      <c r="K16" s="20"/>
      <c r="L16" s="19">
        <f t="shared" si="7"/>
        <v>5</v>
      </c>
      <c r="M16" s="18">
        <f t="shared" si="7"/>
        <v>53</v>
      </c>
      <c r="N16" s="21">
        <v>14</v>
      </c>
      <c r="O16" s="21">
        <v>28</v>
      </c>
      <c r="P16" s="21">
        <v>5</v>
      </c>
      <c r="Q16" s="21">
        <v>53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4</v>
      </c>
      <c r="AM16" s="21"/>
      <c r="AN16" s="21"/>
      <c r="AO16" s="21"/>
      <c r="AP16" s="21"/>
      <c r="AQ16" s="21"/>
      <c r="AR16" s="21">
        <v>2</v>
      </c>
      <c r="AS16" s="21">
        <v>4</v>
      </c>
      <c r="AT16" s="21">
        <v>3</v>
      </c>
      <c r="AU16" s="21"/>
      <c r="AV16" s="21"/>
      <c r="AX16" s="22"/>
    </row>
    <row r="17" spans="1:50" s="29" customFormat="1" ht="35.25">
      <c r="A17" s="23" t="s">
        <v>15</v>
      </c>
      <c r="B17" s="24" t="s">
        <v>76</v>
      </c>
      <c r="C17" s="25" t="s">
        <v>77</v>
      </c>
      <c r="D17" s="26">
        <f t="shared" si="4"/>
        <v>100</v>
      </c>
      <c r="E17" s="26">
        <f t="shared" si="5"/>
        <v>40</v>
      </c>
      <c r="F17" s="27">
        <f t="shared" si="6"/>
        <v>16</v>
      </c>
      <c r="G17" s="27">
        <f t="shared" si="6"/>
        <v>14</v>
      </c>
      <c r="H17" s="20">
        <v>14</v>
      </c>
      <c r="I17" s="20"/>
      <c r="J17" s="20"/>
      <c r="K17" s="20"/>
      <c r="L17" s="27">
        <f t="shared" si="7"/>
        <v>10</v>
      </c>
      <c r="M17" s="26">
        <f t="shared" si="7"/>
        <v>60</v>
      </c>
      <c r="N17" s="28"/>
      <c r="O17" s="28"/>
      <c r="P17" s="28"/>
      <c r="Q17" s="28"/>
      <c r="R17" s="28">
        <v>16</v>
      </c>
      <c r="S17" s="28">
        <v>14</v>
      </c>
      <c r="T17" s="28">
        <v>10</v>
      </c>
      <c r="U17" s="28">
        <v>60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>
        <v>4</v>
      </c>
      <c r="AN17" s="28"/>
      <c r="AO17" s="28"/>
      <c r="AP17" s="28"/>
      <c r="AQ17" s="28"/>
      <c r="AR17" s="28">
        <v>2</v>
      </c>
      <c r="AS17" s="28">
        <v>4</v>
      </c>
      <c r="AT17" s="28">
        <v>3</v>
      </c>
      <c r="AU17" s="28"/>
      <c r="AV17" s="28"/>
      <c r="AX17" s="30"/>
    </row>
    <row r="18" spans="1:50" s="9" customFormat="1" ht="35.25">
      <c r="A18" s="15" t="s">
        <v>16</v>
      </c>
      <c r="B18" s="16" t="s">
        <v>78</v>
      </c>
      <c r="C18" s="17" t="s">
        <v>67</v>
      </c>
      <c r="D18" s="18">
        <f t="shared" si="4"/>
        <v>25</v>
      </c>
      <c r="E18" s="18">
        <f t="shared" si="5"/>
        <v>14</v>
      </c>
      <c r="F18" s="19">
        <f t="shared" si="6"/>
        <v>0</v>
      </c>
      <c r="G18" s="19">
        <f t="shared" si="6"/>
        <v>14</v>
      </c>
      <c r="H18" s="20"/>
      <c r="I18" s="20">
        <v>14</v>
      </c>
      <c r="J18" s="20"/>
      <c r="K18" s="20"/>
      <c r="L18" s="19">
        <f t="shared" si="7"/>
        <v>0</v>
      </c>
      <c r="M18" s="18">
        <f t="shared" si="7"/>
        <v>11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14</v>
      </c>
      <c r="AB18" s="21"/>
      <c r="AC18" s="21">
        <v>11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>
        <v>1</v>
      </c>
      <c r="AP18" s="21"/>
      <c r="AQ18" s="21"/>
      <c r="AR18" s="21">
        <v>1</v>
      </c>
      <c r="AS18" s="21">
        <v>1</v>
      </c>
      <c r="AT18" s="21">
        <v>1</v>
      </c>
      <c r="AU18" s="21"/>
      <c r="AV18" s="21"/>
      <c r="AX18" s="22"/>
    </row>
    <row r="19" spans="1:50" s="31" customFormat="1" ht="45.75">
      <c r="A19" s="8" t="s">
        <v>2</v>
      </c>
      <c r="B19" s="11" t="s">
        <v>5</v>
      </c>
      <c r="C19" s="8"/>
      <c r="D19" s="12">
        <f aca="true" t="shared" si="8" ref="D19:AV19">SUM(D20:D32)</f>
        <v>1645</v>
      </c>
      <c r="E19" s="12">
        <f t="shared" si="8"/>
        <v>496</v>
      </c>
      <c r="F19" s="13">
        <f t="shared" si="8"/>
        <v>128</v>
      </c>
      <c r="G19" s="13">
        <f t="shared" si="8"/>
        <v>254</v>
      </c>
      <c r="H19" s="13">
        <f t="shared" si="8"/>
        <v>128</v>
      </c>
      <c r="I19" s="13">
        <f t="shared" si="8"/>
        <v>50</v>
      </c>
      <c r="J19" s="13">
        <f t="shared" si="8"/>
        <v>76</v>
      </c>
      <c r="K19" s="13">
        <f t="shared" si="8"/>
        <v>0</v>
      </c>
      <c r="L19" s="13">
        <f t="shared" si="8"/>
        <v>114</v>
      </c>
      <c r="M19" s="12">
        <f t="shared" si="8"/>
        <v>1149</v>
      </c>
      <c r="N19" s="13">
        <f t="shared" si="8"/>
        <v>26</v>
      </c>
      <c r="O19" s="13">
        <f t="shared" si="8"/>
        <v>70</v>
      </c>
      <c r="P19" s="13">
        <f t="shared" si="8"/>
        <v>5</v>
      </c>
      <c r="Q19" s="13">
        <f t="shared" si="8"/>
        <v>129</v>
      </c>
      <c r="R19" s="13">
        <f t="shared" si="8"/>
        <v>40</v>
      </c>
      <c r="S19" s="13">
        <f t="shared" si="8"/>
        <v>70</v>
      </c>
      <c r="T19" s="13">
        <f t="shared" si="8"/>
        <v>20</v>
      </c>
      <c r="U19" s="13">
        <f t="shared" si="8"/>
        <v>295</v>
      </c>
      <c r="V19" s="13">
        <f t="shared" si="8"/>
        <v>14</v>
      </c>
      <c r="W19" s="13">
        <f t="shared" si="8"/>
        <v>16</v>
      </c>
      <c r="X19" s="13">
        <f t="shared" si="8"/>
        <v>5</v>
      </c>
      <c r="Y19" s="13">
        <f t="shared" si="8"/>
        <v>115</v>
      </c>
      <c r="Z19" s="13">
        <f t="shared" si="8"/>
        <v>14</v>
      </c>
      <c r="AA19" s="13">
        <f t="shared" si="8"/>
        <v>30</v>
      </c>
      <c r="AB19" s="13">
        <f t="shared" si="8"/>
        <v>9</v>
      </c>
      <c r="AC19" s="13">
        <f t="shared" si="8"/>
        <v>122</v>
      </c>
      <c r="AD19" s="13">
        <f t="shared" si="8"/>
        <v>14</v>
      </c>
      <c r="AE19" s="13">
        <f t="shared" si="8"/>
        <v>40</v>
      </c>
      <c r="AF19" s="13">
        <f t="shared" si="8"/>
        <v>25</v>
      </c>
      <c r="AG19" s="13">
        <f t="shared" si="8"/>
        <v>176</v>
      </c>
      <c r="AH19" s="13">
        <f t="shared" si="8"/>
        <v>20</v>
      </c>
      <c r="AI19" s="13">
        <f t="shared" si="8"/>
        <v>28</v>
      </c>
      <c r="AJ19" s="13">
        <f t="shared" si="8"/>
        <v>50</v>
      </c>
      <c r="AK19" s="13">
        <f t="shared" si="8"/>
        <v>312</v>
      </c>
      <c r="AL19" s="13">
        <f t="shared" si="8"/>
        <v>9</v>
      </c>
      <c r="AM19" s="13">
        <f t="shared" si="8"/>
        <v>17</v>
      </c>
      <c r="AN19" s="13">
        <f t="shared" si="8"/>
        <v>6</v>
      </c>
      <c r="AO19" s="13">
        <f t="shared" si="8"/>
        <v>7</v>
      </c>
      <c r="AP19" s="13">
        <f t="shared" si="8"/>
        <v>10</v>
      </c>
      <c r="AQ19" s="13">
        <f t="shared" si="8"/>
        <v>16</v>
      </c>
      <c r="AR19" s="13">
        <f t="shared" si="8"/>
        <v>20</v>
      </c>
      <c r="AS19" s="13">
        <f t="shared" si="8"/>
        <v>0</v>
      </c>
      <c r="AT19" s="13">
        <f t="shared" si="8"/>
        <v>55</v>
      </c>
      <c r="AU19" s="13">
        <f t="shared" si="8"/>
        <v>0</v>
      </c>
      <c r="AV19" s="13">
        <f t="shared" si="8"/>
        <v>31</v>
      </c>
      <c r="AX19" s="22"/>
    </row>
    <row r="20" spans="1:50" s="9" customFormat="1" ht="35.25">
      <c r="A20" s="15" t="s">
        <v>7</v>
      </c>
      <c r="B20" s="16" t="s">
        <v>79</v>
      </c>
      <c r="C20" s="17" t="s">
        <v>72</v>
      </c>
      <c r="D20" s="18">
        <f aca="true" t="shared" si="9" ref="D20:D32">SUM(E20,M20)</f>
        <v>75</v>
      </c>
      <c r="E20" s="18">
        <f aca="true" t="shared" si="10" ref="E20:E32">SUM(F20:G20,L20)</f>
        <v>45</v>
      </c>
      <c r="F20" s="19">
        <f aca="true" t="shared" si="11" ref="F20:F32">SUM(N20,R20,V20,Z20,AD20,AH20)</f>
        <v>12</v>
      </c>
      <c r="G20" s="19">
        <f aca="true" t="shared" si="12" ref="G20:G32">SUM(O20,S20,W20,AA20,AE20,AI20)</f>
        <v>28</v>
      </c>
      <c r="H20" s="20">
        <v>28</v>
      </c>
      <c r="I20" s="20"/>
      <c r="J20" s="20"/>
      <c r="K20" s="20"/>
      <c r="L20" s="19">
        <f aca="true" t="shared" si="13" ref="L20:L32">SUM(P20,T20,X20,AB20,AF20,AJ20)</f>
        <v>5</v>
      </c>
      <c r="M20" s="18">
        <f aca="true" t="shared" si="14" ref="M20:M32">SUM(Q20,U20,Y20,AC20,AG20,AK20)</f>
        <v>30</v>
      </c>
      <c r="N20" s="21">
        <v>12</v>
      </c>
      <c r="O20" s="21">
        <v>28</v>
      </c>
      <c r="P20" s="21">
        <v>5</v>
      </c>
      <c r="Q20" s="21">
        <v>30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3</v>
      </c>
      <c r="AM20" s="21"/>
      <c r="AN20" s="21"/>
      <c r="AO20" s="21"/>
      <c r="AP20" s="21"/>
      <c r="AQ20" s="21"/>
      <c r="AR20" s="21">
        <v>2</v>
      </c>
      <c r="AS20" s="21"/>
      <c r="AT20" s="21">
        <v>2</v>
      </c>
      <c r="AU20" s="21"/>
      <c r="AV20" s="21"/>
      <c r="AX20" s="22"/>
    </row>
    <row r="21" spans="1:50" s="9" customFormat="1" ht="35.25">
      <c r="A21" s="15" t="s">
        <v>9</v>
      </c>
      <c r="B21" s="16" t="s">
        <v>80</v>
      </c>
      <c r="C21" s="17" t="s">
        <v>69</v>
      </c>
      <c r="D21" s="18">
        <f t="shared" si="9"/>
        <v>50</v>
      </c>
      <c r="E21" s="18">
        <f t="shared" si="10"/>
        <v>28</v>
      </c>
      <c r="F21" s="19">
        <f t="shared" si="11"/>
        <v>14</v>
      </c>
      <c r="G21" s="19">
        <f t="shared" si="12"/>
        <v>14</v>
      </c>
      <c r="H21" s="20">
        <v>14</v>
      </c>
      <c r="I21" s="20"/>
      <c r="J21" s="20"/>
      <c r="K21" s="20"/>
      <c r="L21" s="19">
        <f t="shared" si="13"/>
        <v>0</v>
      </c>
      <c r="M21" s="18">
        <f t="shared" si="14"/>
        <v>22</v>
      </c>
      <c r="N21" s="21">
        <v>14</v>
      </c>
      <c r="O21" s="21">
        <v>14</v>
      </c>
      <c r="P21" s="21"/>
      <c r="Q21" s="21">
        <v>22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2</v>
      </c>
      <c r="AM21" s="21"/>
      <c r="AN21" s="21"/>
      <c r="AO21" s="21"/>
      <c r="AP21" s="21"/>
      <c r="AQ21" s="21"/>
      <c r="AR21" s="21">
        <v>1</v>
      </c>
      <c r="AS21" s="21"/>
      <c r="AT21" s="21">
        <v>1</v>
      </c>
      <c r="AU21" s="21"/>
      <c r="AV21" s="21"/>
      <c r="AX21" s="22"/>
    </row>
    <row r="22" spans="1:50" s="9" customFormat="1" ht="35.25">
      <c r="A22" s="15" t="s">
        <v>11</v>
      </c>
      <c r="B22" s="16" t="s">
        <v>81</v>
      </c>
      <c r="C22" s="17" t="s">
        <v>77</v>
      </c>
      <c r="D22" s="18">
        <f t="shared" si="9"/>
        <v>125</v>
      </c>
      <c r="E22" s="18">
        <f t="shared" si="10"/>
        <v>47</v>
      </c>
      <c r="F22" s="19">
        <f t="shared" si="11"/>
        <v>14</v>
      </c>
      <c r="G22" s="19">
        <f t="shared" si="12"/>
        <v>28</v>
      </c>
      <c r="H22" s="20">
        <v>28</v>
      </c>
      <c r="I22" s="20"/>
      <c r="J22" s="20"/>
      <c r="K22" s="20"/>
      <c r="L22" s="19">
        <f t="shared" si="13"/>
        <v>5</v>
      </c>
      <c r="M22" s="18">
        <f t="shared" si="14"/>
        <v>78</v>
      </c>
      <c r="N22" s="21"/>
      <c r="O22" s="21"/>
      <c r="P22" s="21"/>
      <c r="Q22" s="21"/>
      <c r="R22" s="21">
        <v>14</v>
      </c>
      <c r="S22" s="21">
        <v>28</v>
      </c>
      <c r="T22" s="21">
        <v>5</v>
      </c>
      <c r="U22" s="21">
        <v>78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>
        <v>5</v>
      </c>
      <c r="AN22" s="21"/>
      <c r="AO22" s="21"/>
      <c r="AP22" s="21"/>
      <c r="AQ22" s="21"/>
      <c r="AR22" s="21">
        <v>2</v>
      </c>
      <c r="AS22" s="21"/>
      <c r="AT22" s="21">
        <v>4</v>
      </c>
      <c r="AU22" s="21"/>
      <c r="AV22" s="21"/>
      <c r="AX22" s="22"/>
    </row>
    <row r="23" spans="1:50" s="9" customFormat="1" ht="35.25">
      <c r="A23" s="15" t="s">
        <v>13</v>
      </c>
      <c r="B23" s="16" t="s">
        <v>82</v>
      </c>
      <c r="C23" s="17" t="s">
        <v>77</v>
      </c>
      <c r="D23" s="18">
        <f t="shared" si="9"/>
        <v>125</v>
      </c>
      <c r="E23" s="18">
        <f t="shared" si="10"/>
        <v>47</v>
      </c>
      <c r="F23" s="19">
        <f t="shared" si="11"/>
        <v>14</v>
      </c>
      <c r="G23" s="19">
        <f t="shared" si="12"/>
        <v>28</v>
      </c>
      <c r="H23" s="20">
        <v>28</v>
      </c>
      <c r="I23" s="20"/>
      <c r="J23" s="20"/>
      <c r="K23" s="20"/>
      <c r="L23" s="19">
        <f t="shared" si="13"/>
        <v>5</v>
      </c>
      <c r="M23" s="18">
        <f t="shared" si="14"/>
        <v>78</v>
      </c>
      <c r="N23" s="21"/>
      <c r="O23" s="21"/>
      <c r="P23" s="21"/>
      <c r="Q23" s="21"/>
      <c r="R23" s="21">
        <v>14</v>
      </c>
      <c r="S23" s="21">
        <v>28</v>
      </c>
      <c r="T23" s="21">
        <v>5</v>
      </c>
      <c r="U23" s="21">
        <v>78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5</v>
      </c>
      <c r="AN23" s="21"/>
      <c r="AO23" s="21"/>
      <c r="AP23" s="21"/>
      <c r="AQ23" s="21"/>
      <c r="AR23" s="21">
        <v>2</v>
      </c>
      <c r="AS23" s="21"/>
      <c r="AT23" s="21">
        <v>4</v>
      </c>
      <c r="AU23" s="21"/>
      <c r="AV23" s="21"/>
      <c r="AX23" s="22"/>
    </row>
    <row r="24" spans="1:50" s="9" customFormat="1" ht="35.25">
      <c r="A24" s="15" t="s">
        <v>15</v>
      </c>
      <c r="B24" s="16" t="s">
        <v>83</v>
      </c>
      <c r="C24" s="17" t="s">
        <v>84</v>
      </c>
      <c r="D24" s="18">
        <f t="shared" si="9"/>
        <v>75</v>
      </c>
      <c r="E24" s="18">
        <f t="shared" si="10"/>
        <v>33</v>
      </c>
      <c r="F24" s="19">
        <f t="shared" si="11"/>
        <v>14</v>
      </c>
      <c r="G24" s="19">
        <f t="shared" si="12"/>
        <v>14</v>
      </c>
      <c r="H24" s="20">
        <v>14</v>
      </c>
      <c r="I24" s="20"/>
      <c r="J24" s="20"/>
      <c r="K24" s="20"/>
      <c r="L24" s="19">
        <f t="shared" si="13"/>
        <v>5</v>
      </c>
      <c r="M24" s="18">
        <f t="shared" si="14"/>
        <v>42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>
        <v>14</v>
      </c>
      <c r="AE24" s="21">
        <v>14</v>
      </c>
      <c r="AF24" s="21">
        <v>5</v>
      </c>
      <c r="AG24" s="21">
        <v>42</v>
      </c>
      <c r="AH24" s="21"/>
      <c r="AI24" s="21"/>
      <c r="AJ24" s="21"/>
      <c r="AK24" s="21"/>
      <c r="AL24" s="21"/>
      <c r="AM24" s="21"/>
      <c r="AN24" s="21"/>
      <c r="AO24" s="21"/>
      <c r="AP24" s="21">
        <v>3</v>
      </c>
      <c r="AQ24" s="21"/>
      <c r="AR24" s="21">
        <v>1</v>
      </c>
      <c r="AS24" s="21"/>
      <c r="AT24" s="21">
        <v>2</v>
      </c>
      <c r="AU24" s="21"/>
      <c r="AV24" s="21"/>
      <c r="AX24" s="22"/>
    </row>
    <row r="25" spans="1:50" s="9" customFormat="1" ht="35.25">
      <c r="A25" s="15" t="s">
        <v>16</v>
      </c>
      <c r="B25" s="16" t="s">
        <v>85</v>
      </c>
      <c r="C25" s="17" t="s">
        <v>86</v>
      </c>
      <c r="D25" s="18">
        <f t="shared" si="9"/>
        <v>75</v>
      </c>
      <c r="E25" s="18">
        <f t="shared" si="10"/>
        <v>35</v>
      </c>
      <c r="F25" s="19">
        <f t="shared" si="11"/>
        <v>14</v>
      </c>
      <c r="G25" s="19">
        <f t="shared" si="12"/>
        <v>16</v>
      </c>
      <c r="H25" s="20">
        <v>16</v>
      </c>
      <c r="I25" s="20"/>
      <c r="J25" s="20"/>
      <c r="K25" s="20"/>
      <c r="L25" s="19">
        <f t="shared" si="13"/>
        <v>5</v>
      </c>
      <c r="M25" s="18">
        <f t="shared" si="14"/>
        <v>40</v>
      </c>
      <c r="N25" s="21"/>
      <c r="O25" s="21"/>
      <c r="P25" s="21"/>
      <c r="Q25" s="21"/>
      <c r="R25" s="21"/>
      <c r="S25" s="21"/>
      <c r="T25" s="21"/>
      <c r="U25" s="21"/>
      <c r="V25" s="21">
        <v>14</v>
      </c>
      <c r="W25" s="21">
        <v>16</v>
      </c>
      <c r="X25" s="21">
        <v>5</v>
      </c>
      <c r="Y25" s="21">
        <v>40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>
        <v>3</v>
      </c>
      <c r="AO25" s="21"/>
      <c r="AP25" s="21"/>
      <c r="AQ25" s="21"/>
      <c r="AR25" s="21">
        <v>1</v>
      </c>
      <c r="AS25" s="21"/>
      <c r="AT25" s="21">
        <v>2</v>
      </c>
      <c r="AU25" s="21"/>
      <c r="AV25" s="21"/>
      <c r="AX25" s="22"/>
    </row>
    <row r="26" spans="1:50" s="9" customFormat="1" ht="35.25">
      <c r="A26" s="15" t="s">
        <v>17</v>
      </c>
      <c r="B26" s="16" t="s">
        <v>87</v>
      </c>
      <c r="C26" s="17" t="s">
        <v>88</v>
      </c>
      <c r="D26" s="18">
        <f t="shared" si="9"/>
        <v>75</v>
      </c>
      <c r="E26" s="18">
        <f t="shared" si="10"/>
        <v>34</v>
      </c>
      <c r="F26" s="19">
        <f t="shared" si="11"/>
        <v>14</v>
      </c>
      <c r="G26" s="19">
        <f t="shared" si="12"/>
        <v>16</v>
      </c>
      <c r="H26" s="20"/>
      <c r="I26" s="20">
        <v>8</v>
      </c>
      <c r="J26" s="20">
        <v>8</v>
      </c>
      <c r="K26" s="20"/>
      <c r="L26" s="19">
        <f t="shared" si="13"/>
        <v>4</v>
      </c>
      <c r="M26" s="18">
        <f t="shared" si="14"/>
        <v>41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14</v>
      </c>
      <c r="AA26" s="21">
        <v>16</v>
      </c>
      <c r="AB26" s="21">
        <v>4</v>
      </c>
      <c r="AC26" s="21">
        <v>41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>
        <v>3</v>
      </c>
      <c r="AP26" s="21"/>
      <c r="AQ26" s="21"/>
      <c r="AR26" s="21">
        <v>1</v>
      </c>
      <c r="AS26" s="21"/>
      <c r="AT26" s="21">
        <v>2</v>
      </c>
      <c r="AU26" s="21"/>
      <c r="AV26" s="21"/>
      <c r="AX26" s="22"/>
    </row>
    <row r="27" spans="1:50" s="9" customFormat="1" ht="35.25">
      <c r="A27" s="15" t="s">
        <v>18</v>
      </c>
      <c r="B27" s="16" t="s">
        <v>89</v>
      </c>
      <c r="C27" s="17" t="s">
        <v>68</v>
      </c>
      <c r="D27" s="18">
        <f t="shared" si="9"/>
        <v>100</v>
      </c>
      <c r="E27" s="18">
        <f t="shared" si="10"/>
        <v>36</v>
      </c>
      <c r="F27" s="19">
        <f t="shared" si="11"/>
        <v>12</v>
      </c>
      <c r="G27" s="19">
        <f t="shared" si="12"/>
        <v>14</v>
      </c>
      <c r="H27" s="20"/>
      <c r="I27" s="20">
        <v>14</v>
      </c>
      <c r="J27" s="20"/>
      <c r="K27" s="20"/>
      <c r="L27" s="19">
        <f t="shared" si="13"/>
        <v>10</v>
      </c>
      <c r="M27" s="18">
        <f t="shared" si="14"/>
        <v>64</v>
      </c>
      <c r="N27" s="21"/>
      <c r="O27" s="21"/>
      <c r="P27" s="21"/>
      <c r="Q27" s="21"/>
      <c r="R27" s="21">
        <v>12</v>
      </c>
      <c r="S27" s="21">
        <v>14</v>
      </c>
      <c r="T27" s="21">
        <v>10</v>
      </c>
      <c r="U27" s="21">
        <v>64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>
        <v>4</v>
      </c>
      <c r="AN27" s="21"/>
      <c r="AO27" s="21"/>
      <c r="AP27" s="21"/>
      <c r="AQ27" s="21"/>
      <c r="AR27" s="21">
        <v>1</v>
      </c>
      <c r="AS27" s="21"/>
      <c r="AT27" s="21">
        <v>3</v>
      </c>
      <c r="AU27" s="21"/>
      <c r="AV27" s="21"/>
      <c r="AX27" s="22"/>
    </row>
    <row r="28" spans="1:50" s="9" customFormat="1" ht="35.25">
      <c r="A28" s="15" t="s">
        <v>19</v>
      </c>
      <c r="B28" s="16" t="s">
        <v>90</v>
      </c>
      <c r="C28" s="17" t="s">
        <v>69</v>
      </c>
      <c r="D28" s="18">
        <f t="shared" si="9"/>
        <v>50</v>
      </c>
      <c r="E28" s="18">
        <f t="shared" si="10"/>
        <v>28</v>
      </c>
      <c r="F28" s="19">
        <f t="shared" si="11"/>
        <v>0</v>
      </c>
      <c r="G28" s="19">
        <f t="shared" si="12"/>
        <v>28</v>
      </c>
      <c r="H28" s="20"/>
      <c r="I28" s="20">
        <v>28</v>
      </c>
      <c r="J28" s="20"/>
      <c r="K28" s="20"/>
      <c r="L28" s="19">
        <f t="shared" si="13"/>
        <v>0</v>
      </c>
      <c r="M28" s="18">
        <f t="shared" si="14"/>
        <v>22</v>
      </c>
      <c r="N28" s="21"/>
      <c r="O28" s="21">
        <v>28</v>
      </c>
      <c r="P28" s="21"/>
      <c r="Q28" s="21">
        <v>22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>
        <v>2</v>
      </c>
      <c r="AM28" s="21"/>
      <c r="AN28" s="21"/>
      <c r="AO28" s="21"/>
      <c r="AP28" s="21"/>
      <c r="AQ28" s="21"/>
      <c r="AR28" s="21">
        <v>1</v>
      </c>
      <c r="AS28" s="21"/>
      <c r="AT28" s="21">
        <v>2</v>
      </c>
      <c r="AU28" s="21"/>
      <c r="AV28" s="21"/>
      <c r="AX28" s="22"/>
    </row>
    <row r="29" spans="1:50" s="9" customFormat="1" ht="33.75" customHeight="1">
      <c r="A29" s="15" t="s">
        <v>20</v>
      </c>
      <c r="B29" s="16" t="s">
        <v>91</v>
      </c>
      <c r="C29" s="17" t="s">
        <v>70</v>
      </c>
      <c r="D29" s="18">
        <f t="shared" si="9"/>
        <v>50</v>
      </c>
      <c r="E29" s="18">
        <f t="shared" si="10"/>
        <v>13</v>
      </c>
      <c r="F29" s="19">
        <f t="shared" si="11"/>
        <v>8</v>
      </c>
      <c r="G29" s="19">
        <f t="shared" si="12"/>
        <v>0</v>
      </c>
      <c r="H29" s="20"/>
      <c r="I29" s="20"/>
      <c r="J29" s="20"/>
      <c r="K29" s="20"/>
      <c r="L29" s="19">
        <f t="shared" si="13"/>
        <v>5</v>
      </c>
      <c r="M29" s="18">
        <f t="shared" si="14"/>
        <v>37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>
        <v>8</v>
      </c>
      <c r="AI29" s="21"/>
      <c r="AJ29" s="21">
        <v>5</v>
      </c>
      <c r="AK29" s="21">
        <v>37</v>
      </c>
      <c r="AL29" s="21"/>
      <c r="AM29" s="21"/>
      <c r="AN29" s="21"/>
      <c r="AO29" s="21"/>
      <c r="AP29" s="21"/>
      <c r="AQ29" s="21">
        <v>2</v>
      </c>
      <c r="AR29" s="21">
        <v>1</v>
      </c>
      <c r="AS29" s="21"/>
      <c r="AT29" s="21">
        <v>1</v>
      </c>
      <c r="AU29" s="21"/>
      <c r="AV29" s="21"/>
      <c r="AX29" s="22"/>
    </row>
    <row r="30" spans="1:50" s="9" customFormat="1" ht="35.25">
      <c r="A30" s="15" t="s">
        <v>21</v>
      </c>
      <c r="B30" s="16" t="s">
        <v>92</v>
      </c>
      <c r="C30" s="17" t="s">
        <v>70</v>
      </c>
      <c r="D30" s="18">
        <f t="shared" si="9"/>
        <v>50</v>
      </c>
      <c r="E30" s="18">
        <f t="shared" si="10"/>
        <v>17</v>
      </c>
      <c r="F30" s="19">
        <f t="shared" si="11"/>
        <v>12</v>
      </c>
      <c r="G30" s="19">
        <f t="shared" si="12"/>
        <v>0</v>
      </c>
      <c r="H30" s="20"/>
      <c r="I30" s="20"/>
      <c r="J30" s="20"/>
      <c r="K30" s="20"/>
      <c r="L30" s="19">
        <f t="shared" si="13"/>
        <v>5</v>
      </c>
      <c r="M30" s="18">
        <f t="shared" si="14"/>
        <v>33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>
        <v>12</v>
      </c>
      <c r="AI30" s="21"/>
      <c r="AJ30" s="21">
        <v>5</v>
      </c>
      <c r="AK30" s="21">
        <v>33</v>
      </c>
      <c r="AL30" s="21"/>
      <c r="AM30" s="21"/>
      <c r="AN30" s="21"/>
      <c r="AO30" s="21"/>
      <c r="AP30" s="21"/>
      <c r="AQ30" s="21">
        <v>2</v>
      </c>
      <c r="AR30" s="21">
        <v>1</v>
      </c>
      <c r="AS30" s="21"/>
      <c r="AT30" s="21">
        <v>1</v>
      </c>
      <c r="AU30" s="21"/>
      <c r="AV30" s="21"/>
      <c r="AX30" s="22"/>
    </row>
    <row r="31" spans="1:50" s="9" customFormat="1" ht="35.25">
      <c r="A31" s="15" t="s">
        <v>22</v>
      </c>
      <c r="B31" s="16" t="s">
        <v>24</v>
      </c>
      <c r="C31" s="17" t="s">
        <v>93</v>
      </c>
      <c r="D31" s="18">
        <f t="shared" si="9"/>
        <v>325</v>
      </c>
      <c r="E31" s="18">
        <f t="shared" si="10"/>
        <v>118</v>
      </c>
      <c r="F31" s="19">
        <f t="shared" si="11"/>
        <v>0</v>
      </c>
      <c r="G31" s="19">
        <f t="shared" si="12"/>
        <v>68</v>
      </c>
      <c r="H31" s="20"/>
      <c r="I31" s="20"/>
      <c r="J31" s="20">
        <v>68</v>
      </c>
      <c r="K31" s="20"/>
      <c r="L31" s="19">
        <f t="shared" si="13"/>
        <v>50</v>
      </c>
      <c r="M31" s="18">
        <f t="shared" si="14"/>
        <v>207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>
        <v>14</v>
      </c>
      <c r="AB31" s="21">
        <v>5</v>
      </c>
      <c r="AC31" s="21">
        <v>6</v>
      </c>
      <c r="AD31" s="21"/>
      <c r="AE31" s="21">
        <v>26</v>
      </c>
      <c r="AF31" s="21">
        <v>15</v>
      </c>
      <c r="AG31" s="21">
        <v>59</v>
      </c>
      <c r="AH31" s="21"/>
      <c r="AI31" s="21">
        <v>28</v>
      </c>
      <c r="AJ31" s="21">
        <v>30</v>
      </c>
      <c r="AK31" s="21">
        <v>142</v>
      </c>
      <c r="AL31" s="21"/>
      <c r="AM31" s="21"/>
      <c r="AN31" s="21"/>
      <c r="AO31" s="21">
        <v>1</v>
      </c>
      <c r="AP31" s="21">
        <v>4</v>
      </c>
      <c r="AQ31" s="21">
        <v>8</v>
      </c>
      <c r="AR31" s="21">
        <v>5</v>
      </c>
      <c r="AS31" s="21"/>
      <c r="AT31" s="21">
        <v>13</v>
      </c>
      <c r="AU31" s="21"/>
      <c r="AV31" s="21">
        <v>13</v>
      </c>
      <c r="AX31" s="22"/>
    </row>
    <row r="32" spans="1:50" s="9" customFormat="1" ht="35.25">
      <c r="A32" s="15" t="s">
        <v>23</v>
      </c>
      <c r="B32" s="16" t="s">
        <v>94</v>
      </c>
      <c r="C32" s="17" t="s">
        <v>95</v>
      </c>
      <c r="D32" s="18">
        <f t="shared" si="9"/>
        <v>470</v>
      </c>
      <c r="E32" s="18">
        <f t="shared" si="10"/>
        <v>15</v>
      </c>
      <c r="F32" s="19">
        <f t="shared" si="11"/>
        <v>0</v>
      </c>
      <c r="G32" s="19">
        <f t="shared" si="12"/>
        <v>0</v>
      </c>
      <c r="H32" s="20"/>
      <c r="I32" s="20"/>
      <c r="J32" s="20"/>
      <c r="K32" s="20"/>
      <c r="L32" s="19">
        <f t="shared" si="13"/>
        <v>15</v>
      </c>
      <c r="M32" s="18">
        <f t="shared" si="14"/>
        <v>455</v>
      </c>
      <c r="N32" s="21"/>
      <c r="O32" s="21"/>
      <c r="P32" s="21"/>
      <c r="Q32" s="21">
        <v>55</v>
      </c>
      <c r="R32" s="21"/>
      <c r="S32" s="21"/>
      <c r="T32" s="21"/>
      <c r="U32" s="21">
        <v>75</v>
      </c>
      <c r="V32" s="21"/>
      <c r="W32" s="21"/>
      <c r="X32" s="21"/>
      <c r="Y32" s="21">
        <v>75</v>
      </c>
      <c r="Z32" s="21"/>
      <c r="AA32" s="21"/>
      <c r="AB32" s="21"/>
      <c r="AC32" s="21">
        <v>75</v>
      </c>
      <c r="AD32" s="21"/>
      <c r="AE32" s="21"/>
      <c r="AF32" s="21">
        <v>5</v>
      </c>
      <c r="AG32" s="21">
        <v>75</v>
      </c>
      <c r="AH32" s="21"/>
      <c r="AI32" s="21"/>
      <c r="AJ32" s="21">
        <v>10</v>
      </c>
      <c r="AK32" s="21">
        <v>100</v>
      </c>
      <c r="AL32" s="21">
        <v>2</v>
      </c>
      <c r="AM32" s="21">
        <v>3</v>
      </c>
      <c r="AN32" s="21">
        <v>3</v>
      </c>
      <c r="AO32" s="21">
        <v>3</v>
      </c>
      <c r="AP32" s="21">
        <v>3</v>
      </c>
      <c r="AQ32" s="21">
        <v>4</v>
      </c>
      <c r="AR32" s="21">
        <v>1</v>
      </c>
      <c r="AS32" s="21"/>
      <c r="AT32" s="21">
        <v>18</v>
      </c>
      <c r="AU32" s="21"/>
      <c r="AV32" s="21">
        <v>18</v>
      </c>
      <c r="AX32" s="22"/>
    </row>
    <row r="33" spans="1:50" s="14" customFormat="1" ht="45.75">
      <c r="A33" s="8" t="s">
        <v>96</v>
      </c>
      <c r="B33" s="11" t="s">
        <v>97</v>
      </c>
      <c r="C33" s="8"/>
      <c r="D33" s="12">
        <f aca="true" t="shared" si="15" ref="D33:AV33">SUM(D34:D49)</f>
        <v>2075</v>
      </c>
      <c r="E33" s="12">
        <f t="shared" si="15"/>
        <v>727</v>
      </c>
      <c r="F33" s="13">
        <f t="shared" si="15"/>
        <v>88</v>
      </c>
      <c r="G33" s="13">
        <f t="shared" si="15"/>
        <v>484</v>
      </c>
      <c r="H33" s="13">
        <f t="shared" si="15"/>
        <v>68</v>
      </c>
      <c r="I33" s="13">
        <f t="shared" si="15"/>
        <v>319</v>
      </c>
      <c r="J33" s="13">
        <f t="shared" si="15"/>
        <v>80</v>
      </c>
      <c r="K33" s="13">
        <f t="shared" si="15"/>
        <v>18</v>
      </c>
      <c r="L33" s="13">
        <f t="shared" si="15"/>
        <v>155</v>
      </c>
      <c r="M33" s="12">
        <f t="shared" si="15"/>
        <v>1348</v>
      </c>
      <c r="N33" s="48">
        <f t="shared" si="15"/>
        <v>0</v>
      </c>
      <c r="O33" s="48">
        <f t="shared" si="15"/>
        <v>18</v>
      </c>
      <c r="P33" s="48">
        <f t="shared" si="15"/>
        <v>0</v>
      </c>
      <c r="Q33" s="48">
        <f t="shared" si="15"/>
        <v>57</v>
      </c>
      <c r="R33" s="13">
        <f t="shared" si="15"/>
        <v>0</v>
      </c>
      <c r="S33" s="13">
        <f t="shared" si="15"/>
        <v>40</v>
      </c>
      <c r="T33" s="13">
        <f t="shared" si="15"/>
        <v>5</v>
      </c>
      <c r="U33" s="13">
        <f t="shared" si="15"/>
        <v>105</v>
      </c>
      <c r="V33" s="13">
        <f t="shared" si="15"/>
        <v>24</v>
      </c>
      <c r="W33" s="13">
        <f t="shared" si="15"/>
        <v>164</v>
      </c>
      <c r="X33" s="13">
        <f t="shared" si="15"/>
        <v>45</v>
      </c>
      <c r="Y33" s="13">
        <f t="shared" si="15"/>
        <v>317</v>
      </c>
      <c r="Z33" s="13">
        <f t="shared" si="15"/>
        <v>32</v>
      </c>
      <c r="AA33" s="13">
        <f t="shared" si="15"/>
        <v>130</v>
      </c>
      <c r="AB33" s="13">
        <f t="shared" si="15"/>
        <v>50</v>
      </c>
      <c r="AC33" s="13">
        <f t="shared" si="15"/>
        <v>288</v>
      </c>
      <c r="AD33" s="13">
        <f t="shared" si="15"/>
        <v>32</v>
      </c>
      <c r="AE33" s="13">
        <f t="shared" si="15"/>
        <v>88</v>
      </c>
      <c r="AF33" s="13">
        <f t="shared" si="15"/>
        <v>35</v>
      </c>
      <c r="AG33" s="13">
        <f t="shared" si="15"/>
        <v>345</v>
      </c>
      <c r="AH33" s="13">
        <f t="shared" si="15"/>
        <v>0</v>
      </c>
      <c r="AI33" s="13">
        <f t="shared" si="15"/>
        <v>44</v>
      </c>
      <c r="AJ33" s="13">
        <f t="shared" si="15"/>
        <v>20</v>
      </c>
      <c r="AK33" s="13">
        <f t="shared" si="15"/>
        <v>236</v>
      </c>
      <c r="AL33" s="13">
        <f>SUM(AL34:AL49)</f>
        <v>3</v>
      </c>
      <c r="AM33" s="13">
        <f t="shared" si="15"/>
        <v>6</v>
      </c>
      <c r="AN33" s="13">
        <f t="shared" si="15"/>
        <v>22</v>
      </c>
      <c r="AO33" s="13">
        <f t="shared" si="15"/>
        <v>20</v>
      </c>
      <c r="AP33" s="13">
        <f t="shared" si="15"/>
        <v>20</v>
      </c>
      <c r="AQ33" s="13">
        <f t="shared" si="15"/>
        <v>12</v>
      </c>
      <c r="AR33" s="13">
        <f t="shared" si="15"/>
        <v>31</v>
      </c>
      <c r="AS33" s="13">
        <f t="shared" si="15"/>
        <v>0</v>
      </c>
      <c r="AT33" s="13">
        <f t="shared" si="15"/>
        <v>69</v>
      </c>
      <c r="AU33" s="13">
        <f t="shared" si="15"/>
        <v>0</v>
      </c>
      <c r="AV33" s="13">
        <f t="shared" si="15"/>
        <v>83</v>
      </c>
      <c r="AX33" s="22"/>
    </row>
    <row r="34" spans="1:52" s="9" customFormat="1" ht="35.25">
      <c r="A34" s="15" t="s">
        <v>7</v>
      </c>
      <c r="B34" s="16" t="s">
        <v>107</v>
      </c>
      <c r="C34" s="17" t="s">
        <v>86</v>
      </c>
      <c r="D34" s="18">
        <f>SUM(E34,M34)</f>
        <v>125</v>
      </c>
      <c r="E34" s="18">
        <f aca="true" t="shared" si="16" ref="E34:E49">SUM(F34:G34,L34)</f>
        <v>48</v>
      </c>
      <c r="F34" s="19">
        <f aca="true" t="shared" si="17" ref="F34:F49">SUM(N34,R34,V34,Z34,AD34,AH34)</f>
        <v>8</v>
      </c>
      <c r="G34" s="19">
        <f aca="true" t="shared" si="18" ref="G34:G49">SUM(O34,S34,W34,AA34,AE34,AI34)</f>
        <v>30</v>
      </c>
      <c r="H34" s="20">
        <v>20</v>
      </c>
      <c r="I34" s="20"/>
      <c r="J34" s="20">
        <v>10</v>
      </c>
      <c r="K34" s="20"/>
      <c r="L34" s="19">
        <f aca="true" t="shared" si="19" ref="L34:L49">SUM(P34,T34,X34,AB34,AF34,AJ34)</f>
        <v>10</v>
      </c>
      <c r="M34" s="18">
        <f aca="true" t="shared" si="20" ref="M34:M49">SUM(Q34,U34,Y34,AC34,AG34,AK34)</f>
        <v>77</v>
      </c>
      <c r="N34" s="21"/>
      <c r="O34" s="21"/>
      <c r="P34" s="21"/>
      <c r="Q34" s="21"/>
      <c r="R34" s="21"/>
      <c r="S34" s="21"/>
      <c r="T34" s="21"/>
      <c r="U34" s="21"/>
      <c r="V34" s="21">
        <v>8</v>
      </c>
      <c r="W34" s="21">
        <v>30</v>
      </c>
      <c r="X34" s="21">
        <v>10</v>
      </c>
      <c r="Y34" s="21">
        <v>77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5</v>
      </c>
      <c r="AO34" s="21"/>
      <c r="AP34" s="21"/>
      <c r="AQ34" s="21"/>
      <c r="AR34" s="21">
        <v>2</v>
      </c>
      <c r="AS34" s="21"/>
      <c r="AT34" s="21">
        <v>4</v>
      </c>
      <c r="AU34" s="21"/>
      <c r="AV34" s="21">
        <v>5</v>
      </c>
      <c r="AX34" s="22"/>
      <c r="AZ34" s="22"/>
    </row>
    <row r="35" spans="1:52" s="9" customFormat="1" ht="35.25">
      <c r="A35" s="15" t="s">
        <v>9</v>
      </c>
      <c r="B35" s="16" t="s">
        <v>108</v>
      </c>
      <c r="C35" s="17" t="s">
        <v>100</v>
      </c>
      <c r="D35" s="18">
        <f aca="true" t="shared" si="21" ref="D35:D49">SUM(E35,M35)</f>
        <v>100</v>
      </c>
      <c r="E35" s="18">
        <f t="shared" si="16"/>
        <v>45</v>
      </c>
      <c r="F35" s="19">
        <f t="shared" si="17"/>
        <v>8</v>
      </c>
      <c r="G35" s="19">
        <f t="shared" si="18"/>
        <v>27</v>
      </c>
      <c r="H35" s="20"/>
      <c r="I35" s="20">
        <v>27</v>
      </c>
      <c r="J35" s="20"/>
      <c r="K35" s="20"/>
      <c r="L35" s="19">
        <f t="shared" si="19"/>
        <v>10</v>
      </c>
      <c r="M35" s="18">
        <f t="shared" si="20"/>
        <v>55</v>
      </c>
      <c r="N35" s="21"/>
      <c r="O35" s="21"/>
      <c r="P35" s="21"/>
      <c r="Q35" s="21"/>
      <c r="R35" s="21"/>
      <c r="S35" s="21"/>
      <c r="T35" s="21"/>
      <c r="U35" s="21"/>
      <c r="V35" s="21">
        <v>8</v>
      </c>
      <c r="W35" s="21">
        <v>27</v>
      </c>
      <c r="X35" s="21">
        <v>10</v>
      </c>
      <c r="Y35" s="21">
        <v>55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>
        <v>4</v>
      </c>
      <c r="AO35" s="21"/>
      <c r="AP35" s="21"/>
      <c r="AQ35" s="21"/>
      <c r="AR35" s="21">
        <v>2</v>
      </c>
      <c r="AS35" s="21"/>
      <c r="AT35" s="21">
        <v>3</v>
      </c>
      <c r="AU35" s="21"/>
      <c r="AV35" s="21">
        <v>4</v>
      </c>
      <c r="AX35" s="22"/>
      <c r="AZ35" s="22"/>
    </row>
    <row r="36" spans="1:52" s="9" customFormat="1" ht="35.25">
      <c r="A36" s="15" t="s">
        <v>11</v>
      </c>
      <c r="B36" s="16" t="s">
        <v>118</v>
      </c>
      <c r="C36" s="17" t="s">
        <v>88</v>
      </c>
      <c r="D36" s="18">
        <f t="shared" si="21"/>
        <v>100</v>
      </c>
      <c r="E36" s="18">
        <f t="shared" si="16"/>
        <v>45</v>
      </c>
      <c r="F36" s="19">
        <f t="shared" si="17"/>
        <v>8</v>
      </c>
      <c r="G36" s="19">
        <f t="shared" si="18"/>
        <v>27</v>
      </c>
      <c r="H36" s="20"/>
      <c r="I36" s="20">
        <v>27</v>
      </c>
      <c r="J36" s="20"/>
      <c r="K36" s="20"/>
      <c r="L36" s="19">
        <f t="shared" si="19"/>
        <v>10</v>
      </c>
      <c r="M36" s="18">
        <f t="shared" si="20"/>
        <v>55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8</v>
      </c>
      <c r="AA36" s="21">
        <v>27</v>
      </c>
      <c r="AB36" s="21">
        <v>10</v>
      </c>
      <c r="AC36" s="21">
        <v>55</v>
      </c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>
        <v>4</v>
      </c>
      <c r="AP36" s="21"/>
      <c r="AQ36" s="21"/>
      <c r="AR36" s="21">
        <v>2</v>
      </c>
      <c r="AS36" s="21"/>
      <c r="AT36" s="21">
        <v>3</v>
      </c>
      <c r="AU36" s="21"/>
      <c r="AV36" s="21">
        <v>4</v>
      </c>
      <c r="AX36" s="22"/>
      <c r="AZ36" s="22"/>
    </row>
    <row r="37" spans="1:52" s="9" customFormat="1" ht="35.25">
      <c r="A37" s="15" t="s">
        <v>13</v>
      </c>
      <c r="B37" s="16" t="s">
        <v>120</v>
      </c>
      <c r="C37" s="17" t="s">
        <v>67</v>
      </c>
      <c r="D37" s="18">
        <f t="shared" si="21"/>
        <v>100</v>
      </c>
      <c r="E37" s="18">
        <f t="shared" si="16"/>
        <v>45</v>
      </c>
      <c r="F37" s="19">
        <f t="shared" si="17"/>
        <v>8</v>
      </c>
      <c r="G37" s="19">
        <f t="shared" si="18"/>
        <v>27</v>
      </c>
      <c r="H37" s="20"/>
      <c r="I37" s="20">
        <v>27</v>
      </c>
      <c r="J37" s="20"/>
      <c r="K37" s="20"/>
      <c r="L37" s="19">
        <f t="shared" si="19"/>
        <v>10</v>
      </c>
      <c r="M37" s="18">
        <f t="shared" si="20"/>
        <v>55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8</v>
      </c>
      <c r="AA37" s="21">
        <v>27</v>
      </c>
      <c r="AB37" s="21">
        <v>10</v>
      </c>
      <c r="AC37" s="21">
        <v>55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4</v>
      </c>
      <c r="AP37" s="21"/>
      <c r="AQ37" s="21"/>
      <c r="AR37" s="21">
        <v>2</v>
      </c>
      <c r="AS37" s="21"/>
      <c r="AT37" s="21">
        <v>3</v>
      </c>
      <c r="AU37" s="21"/>
      <c r="AV37" s="21">
        <v>4</v>
      </c>
      <c r="AX37" s="22"/>
      <c r="AZ37" s="22"/>
    </row>
    <row r="38" spans="1:52" s="9" customFormat="1" ht="56.25" customHeight="1">
      <c r="A38" s="15" t="s">
        <v>15</v>
      </c>
      <c r="B38" s="16" t="s">
        <v>121</v>
      </c>
      <c r="C38" s="17" t="s">
        <v>99</v>
      </c>
      <c r="D38" s="18">
        <f t="shared" si="21"/>
        <v>475</v>
      </c>
      <c r="E38" s="18">
        <f t="shared" si="16"/>
        <v>181</v>
      </c>
      <c r="F38" s="19">
        <f t="shared" si="17"/>
        <v>0</v>
      </c>
      <c r="G38" s="19">
        <f t="shared" si="18"/>
        <v>146</v>
      </c>
      <c r="H38" s="20"/>
      <c r="I38" s="20">
        <v>116</v>
      </c>
      <c r="J38" s="20">
        <v>30</v>
      </c>
      <c r="K38" s="20"/>
      <c r="L38" s="19">
        <f t="shared" si="19"/>
        <v>35</v>
      </c>
      <c r="M38" s="18">
        <f t="shared" si="20"/>
        <v>294</v>
      </c>
      <c r="N38" s="21"/>
      <c r="O38" s="21">
        <v>18</v>
      </c>
      <c r="P38" s="21"/>
      <c r="Q38" s="21">
        <v>57</v>
      </c>
      <c r="R38" s="21"/>
      <c r="S38" s="21">
        <v>40</v>
      </c>
      <c r="T38" s="21">
        <v>5</v>
      </c>
      <c r="U38" s="21">
        <v>105</v>
      </c>
      <c r="V38" s="21"/>
      <c r="W38" s="21">
        <v>40</v>
      </c>
      <c r="X38" s="21">
        <v>10</v>
      </c>
      <c r="Y38" s="21">
        <v>50</v>
      </c>
      <c r="Z38" s="21"/>
      <c r="AA38" s="21">
        <v>40</v>
      </c>
      <c r="AB38" s="21">
        <v>10</v>
      </c>
      <c r="AC38" s="21">
        <v>50</v>
      </c>
      <c r="AD38" s="21"/>
      <c r="AE38" s="21">
        <v>8</v>
      </c>
      <c r="AF38" s="21">
        <v>10</v>
      </c>
      <c r="AG38" s="21">
        <v>32</v>
      </c>
      <c r="AH38" s="21"/>
      <c r="AI38" s="21"/>
      <c r="AJ38" s="21"/>
      <c r="AK38" s="21"/>
      <c r="AL38" s="21">
        <v>3</v>
      </c>
      <c r="AM38" s="21">
        <v>6</v>
      </c>
      <c r="AN38" s="21">
        <v>4</v>
      </c>
      <c r="AO38" s="21">
        <v>4</v>
      </c>
      <c r="AP38" s="21">
        <v>2</v>
      </c>
      <c r="AQ38" s="21"/>
      <c r="AR38" s="21">
        <v>7</v>
      </c>
      <c r="AS38" s="21"/>
      <c r="AT38" s="21">
        <v>19</v>
      </c>
      <c r="AU38" s="21"/>
      <c r="AV38" s="21">
        <v>19</v>
      </c>
      <c r="AX38" s="22"/>
      <c r="AZ38" s="22"/>
    </row>
    <row r="39" spans="1:52" s="9" customFormat="1" ht="35.25">
      <c r="A39" s="15" t="s">
        <v>16</v>
      </c>
      <c r="B39" s="16" t="s">
        <v>109</v>
      </c>
      <c r="C39" s="17" t="s">
        <v>84</v>
      </c>
      <c r="D39" s="18">
        <f t="shared" si="21"/>
        <v>100</v>
      </c>
      <c r="E39" s="18">
        <f t="shared" si="16"/>
        <v>31</v>
      </c>
      <c r="F39" s="19">
        <f t="shared" si="17"/>
        <v>8</v>
      </c>
      <c r="G39" s="19">
        <f t="shared" si="18"/>
        <v>18</v>
      </c>
      <c r="H39" s="20">
        <v>10</v>
      </c>
      <c r="I39" s="20"/>
      <c r="J39" s="20">
        <v>8</v>
      </c>
      <c r="K39" s="20"/>
      <c r="L39" s="19">
        <f t="shared" si="19"/>
        <v>5</v>
      </c>
      <c r="M39" s="18">
        <f t="shared" si="20"/>
        <v>69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>
        <v>8</v>
      </c>
      <c r="AE39" s="21">
        <v>18</v>
      </c>
      <c r="AF39" s="21">
        <v>5</v>
      </c>
      <c r="AG39" s="21">
        <v>69</v>
      </c>
      <c r="AH39" s="21"/>
      <c r="AI39" s="21"/>
      <c r="AJ39" s="21"/>
      <c r="AK39" s="21"/>
      <c r="AL39" s="21"/>
      <c r="AM39" s="21"/>
      <c r="AN39" s="21"/>
      <c r="AO39" s="21"/>
      <c r="AP39" s="21">
        <v>4</v>
      </c>
      <c r="AQ39" s="21"/>
      <c r="AR39" s="21">
        <v>1</v>
      </c>
      <c r="AS39" s="21"/>
      <c r="AT39" s="21">
        <v>3</v>
      </c>
      <c r="AU39" s="21"/>
      <c r="AV39" s="21">
        <v>4</v>
      </c>
      <c r="AX39" s="22"/>
      <c r="AZ39" s="22"/>
    </row>
    <row r="40" spans="1:52" s="9" customFormat="1" ht="35.25">
      <c r="A40" s="15" t="s">
        <v>17</v>
      </c>
      <c r="B40" s="16" t="s">
        <v>110</v>
      </c>
      <c r="C40" s="17" t="s">
        <v>98</v>
      </c>
      <c r="D40" s="18">
        <f t="shared" si="21"/>
        <v>75</v>
      </c>
      <c r="E40" s="18">
        <f t="shared" si="16"/>
        <v>21</v>
      </c>
      <c r="F40" s="19">
        <f t="shared" si="17"/>
        <v>8</v>
      </c>
      <c r="G40" s="19">
        <f t="shared" si="18"/>
        <v>8</v>
      </c>
      <c r="H40" s="20">
        <v>8</v>
      </c>
      <c r="I40" s="20"/>
      <c r="J40" s="20"/>
      <c r="K40" s="20"/>
      <c r="L40" s="19">
        <f t="shared" si="19"/>
        <v>5</v>
      </c>
      <c r="M40" s="18">
        <f t="shared" si="20"/>
        <v>54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>
        <v>8</v>
      </c>
      <c r="AE40" s="21">
        <v>8</v>
      </c>
      <c r="AF40" s="21">
        <v>5</v>
      </c>
      <c r="AG40" s="21">
        <v>54</v>
      </c>
      <c r="AH40" s="21"/>
      <c r="AI40" s="21"/>
      <c r="AJ40" s="21"/>
      <c r="AK40" s="21"/>
      <c r="AL40" s="21"/>
      <c r="AM40" s="21"/>
      <c r="AN40" s="21"/>
      <c r="AO40" s="21"/>
      <c r="AP40" s="21">
        <v>3</v>
      </c>
      <c r="AQ40" s="21"/>
      <c r="AR40" s="21">
        <v>1</v>
      </c>
      <c r="AS40" s="21"/>
      <c r="AT40" s="21">
        <v>2</v>
      </c>
      <c r="AU40" s="21"/>
      <c r="AV40" s="21">
        <v>3</v>
      </c>
      <c r="AX40" s="22"/>
      <c r="AZ40" s="22"/>
    </row>
    <row r="41" spans="1:52" s="9" customFormat="1" ht="35.25">
      <c r="A41" s="15" t="s">
        <v>18</v>
      </c>
      <c r="B41" s="16" t="s">
        <v>111</v>
      </c>
      <c r="C41" s="17" t="s">
        <v>70</v>
      </c>
      <c r="D41" s="18">
        <f t="shared" si="21"/>
        <v>100</v>
      </c>
      <c r="E41" s="18">
        <f t="shared" si="16"/>
        <v>23</v>
      </c>
      <c r="F41" s="19">
        <f t="shared" si="17"/>
        <v>0</v>
      </c>
      <c r="G41" s="19">
        <f t="shared" si="18"/>
        <v>18</v>
      </c>
      <c r="H41" s="20">
        <v>10</v>
      </c>
      <c r="I41" s="20"/>
      <c r="J41" s="20">
        <v>8</v>
      </c>
      <c r="K41" s="20"/>
      <c r="L41" s="19">
        <f t="shared" si="19"/>
        <v>5</v>
      </c>
      <c r="M41" s="18">
        <f t="shared" si="20"/>
        <v>77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>
        <v>18</v>
      </c>
      <c r="AJ41" s="21">
        <v>5</v>
      </c>
      <c r="AK41" s="21">
        <v>77</v>
      </c>
      <c r="AL41" s="21"/>
      <c r="AM41" s="21"/>
      <c r="AN41" s="21"/>
      <c r="AO41" s="21"/>
      <c r="AP41" s="21"/>
      <c r="AQ41" s="21">
        <v>4</v>
      </c>
      <c r="AR41" s="21">
        <v>1</v>
      </c>
      <c r="AS41" s="21"/>
      <c r="AT41" s="21">
        <v>4</v>
      </c>
      <c r="AU41" s="21"/>
      <c r="AV41" s="21">
        <v>4</v>
      </c>
      <c r="AX41" s="22"/>
      <c r="AZ41" s="22"/>
    </row>
    <row r="42" spans="1:52" s="9" customFormat="1" ht="35.25">
      <c r="A42" s="15" t="s">
        <v>19</v>
      </c>
      <c r="B42" s="16" t="s">
        <v>116</v>
      </c>
      <c r="C42" s="17" t="s">
        <v>100</v>
      </c>
      <c r="D42" s="18">
        <f t="shared" si="21"/>
        <v>125</v>
      </c>
      <c r="E42" s="18">
        <f t="shared" si="16"/>
        <v>50</v>
      </c>
      <c r="F42" s="19">
        <f t="shared" si="17"/>
        <v>8</v>
      </c>
      <c r="G42" s="19">
        <f t="shared" si="18"/>
        <v>27</v>
      </c>
      <c r="H42" s="20"/>
      <c r="I42" s="20">
        <v>27</v>
      </c>
      <c r="J42" s="20"/>
      <c r="K42" s="20"/>
      <c r="L42" s="19">
        <f t="shared" si="19"/>
        <v>15</v>
      </c>
      <c r="M42" s="18">
        <f t="shared" si="20"/>
        <v>75</v>
      </c>
      <c r="N42" s="21"/>
      <c r="O42" s="21"/>
      <c r="P42" s="21"/>
      <c r="Q42" s="21"/>
      <c r="R42" s="21"/>
      <c r="S42" s="21"/>
      <c r="T42" s="21"/>
      <c r="U42" s="21"/>
      <c r="V42" s="21">
        <v>8</v>
      </c>
      <c r="W42" s="21">
        <v>27</v>
      </c>
      <c r="X42" s="21">
        <v>15</v>
      </c>
      <c r="Y42" s="21">
        <v>75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5</v>
      </c>
      <c r="AO42" s="21"/>
      <c r="AP42" s="21"/>
      <c r="AQ42" s="21"/>
      <c r="AR42" s="21">
        <v>2</v>
      </c>
      <c r="AS42" s="21"/>
      <c r="AT42" s="21">
        <v>4</v>
      </c>
      <c r="AU42" s="21"/>
      <c r="AV42" s="21">
        <v>5</v>
      </c>
      <c r="AX42" s="22"/>
      <c r="AZ42" s="22"/>
    </row>
    <row r="43" spans="1:52" s="9" customFormat="1" ht="35.25">
      <c r="A43" s="15" t="s">
        <v>20</v>
      </c>
      <c r="B43" s="16" t="s">
        <v>119</v>
      </c>
      <c r="C43" s="17" t="s">
        <v>100</v>
      </c>
      <c r="D43" s="18">
        <f t="shared" si="21"/>
        <v>100</v>
      </c>
      <c r="E43" s="18">
        <f t="shared" si="16"/>
        <v>40</v>
      </c>
      <c r="F43" s="19">
        <f t="shared" si="17"/>
        <v>0</v>
      </c>
      <c r="G43" s="19">
        <f t="shared" si="18"/>
        <v>40</v>
      </c>
      <c r="H43" s="20"/>
      <c r="I43" s="20">
        <v>40</v>
      </c>
      <c r="J43" s="20"/>
      <c r="K43" s="20"/>
      <c r="L43" s="19">
        <f t="shared" si="19"/>
        <v>0</v>
      </c>
      <c r="M43" s="18">
        <f t="shared" si="20"/>
        <v>60</v>
      </c>
      <c r="N43" s="21"/>
      <c r="O43" s="21"/>
      <c r="P43" s="21"/>
      <c r="Q43" s="21"/>
      <c r="R43" s="21"/>
      <c r="S43" s="21"/>
      <c r="T43" s="21"/>
      <c r="U43" s="21"/>
      <c r="V43" s="21"/>
      <c r="W43" s="21">
        <v>40</v>
      </c>
      <c r="X43" s="21"/>
      <c r="Y43" s="21">
        <v>60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>
        <v>4</v>
      </c>
      <c r="AO43" s="21"/>
      <c r="AP43" s="21"/>
      <c r="AQ43" s="21"/>
      <c r="AR43" s="21">
        <v>2</v>
      </c>
      <c r="AS43" s="21"/>
      <c r="AT43" s="21">
        <v>4</v>
      </c>
      <c r="AU43" s="21"/>
      <c r="AV43" s="21">
        <v>4</v>
      </c>
      <c r="AX43" s="22"/>
      <c r="AZ43" s="22"/>
    </row>
    <row r="44" spans="1:52" s="9" customFormat="1" ht="35.25">
      <c r="A44" s="15" t="s">
        <v>21</v>
      </c>
      <c r="B44" s="16" t="s">
        <v>112</v>
      </c>
      <c r="C44" s="17" t="s">
        <v>88</v>
      </c>
      <c r="D44" s="18">
        <f t="shared" si="21"/>
        <v>100</v>
      </c>
      <c r="E44" s="18">
        <f t="shared" si="16"/>
        <v>36</v>
      </c>
      <c r="F44" s="19">
        <f t="shared" si="17"/>
        <v>8</v>
      </c>
      <c r="G44" s="19">
        <f t="shared" si="18"/>
        <v>18</v>
      </c>
      <c r="H44" s="20"/>
      <c r="I44" s="20">
        <v>18</v>
      </c>
      <c r="J44" s="20"/>
      <c r="K44" s="20"/>
      <c r="L44" s="19">
        <f t="shared" si="19"/>
        <v>10</v>
      </c>
      <c r="M44" s="18">
        <f t="shared" si="20"/>
        <v>64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8</v>
      </c>
      <c r="AA44" s="21">
        <v>18</v>
      </c>
      <c r="AB44" s="21">
        <v>10</v>
      </c>
      <c r="AC44" s="21">
        <v>64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>
        <v>4</v>
      </c>
      <c r="AP44" s="21"/>
      <c r="AQ44" s="21"/>
      <c r="AR44" s="21">
        <v>2</v>
      </c>
      <c r="AS44" s="21"/>
      <c r="AT44" s="21">
        <v>3</v>
      </c>
      <c r="AU44" s="21"/>
      <c r="AV44" s="21">
        <v>4</v>
      </c>
      <c r="AX44" s="22"/>
      <c r="AZ44" s="22"/>
    </row>
    <row r="45" spans="1:52" s="9" customFormat="1" ht="35.25">
      <c r="A45" s="15" t="s">
        <v>22</v>
      </c>
      <c r="B45" s="16" t="s">
        <v>113</v>
      </c>
      <c r="C45" s="17" t="s">
        <v>67</v>
      </c>
      <c r="D45" s="18">
        <f t="shared" si="21"/>
        <v>100</v>
      </c>
      <c r="E45" s="18">
        <f t="shared" si="16"/>
        <v>36</v>
      </c>
      <c r="F45" s="19">
        <f t="shared" si="17"/>
        <v>8</v>
      </c>
      <c r="G45" s="19">
        <f t="shared" si="18"/>
        <v>18</v>
      </c>
      <c r="H45" s="20">
        <v>10</v>
      </c>
      <c r="I45" s="20"/>
      <c r="J45" s="20">
        <v>8</v>
      </c>
      <c r="K45" s="20"/>
      <c r="L45" s="19">
        <f t="shared" si="19"/>
        <v>10</v>
      </c>
      <c r="M45" s="18">
        <f t="shared" si="20"/>
        <v>64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8</v>
      </c>
      <c r="AA45" s="21">
        <v>18</v>
      </c>
      <c r="AB45" s="21">
        <v>10</v>
      </c>
      <c r="AC45" s="21">
        <v>64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>
        <v>4</v>
      </c>
      <c r="AP45" s="21"/>
      <c r="AQ45" s="21"/>
      <c r="AR45" s="21">
        <v>2</v>
      </c>
      <c r="AS45" s="21"/>
      <c r="AT45" s="21">
        <v>3</v>
      </c>
      <c r="AU45" s="21"/>
      <c r="AV45" s="21">
        <v>4</v>
      </c>
      <c r="AX45" s="22"/>
      <c r="AZ45" s="22"/>
    </row>
    <row r="46" spans="1:52" s="9" customFormat="1" ht="60" customHeight="1">
      <c r="A46" s="15" t="s">
        <v>23</v>
      </c>
      <c r="B46" s="16" t="s">
        <v>117</v>
      </c>
      <c r="C46" s="17" t="s">
        <v>98</v>
      </c>
      <c r="D46" s="18">
        <f t="shared" si="21"/>
        <v>100</v>
      </c>
      <c r="E46" s="18">
        <f t="shared" si="16"/>
        <v>36</v>
      </c>
      <c r="F46" s="19">
        <f t="shared" si="17"/>
        <v>8</v>
      </c>
      <c r="G46" s="19">
        <f t="shared" si="18"/>
        <v>18</v>
      </c>
      <c r="H46" s="20">
        <v>10</v>
      </c>
      <c r="I46" s="20"/>
      <c r="J46" s="20">
        <v>8</v>
      </c>
      <c r="K46" s="20"/>
      <c r="L46" s="19">
        <f t="shared" si="19"/>
        <v>10</v>
      </c>
      <c r="M46" s="18">
        <f t="shared" si="20"/>
        <v>64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>
        <v>8</v>
      </c>
      <c r="AE46" s="21">
        <v>18</v>
      </c>
      <c r="AF46" s="21">
        <v>10</v>
      </c>
      <c r="AG46" s="21">
        <v>64</v>
      </c>
      <c r="AH46" s="21"/>
      <c r="AI46" s="21"/>
      <c r="AJ46" s="21"/>
      <c r="AK46" s="21"/>
      <c r="AL46" s="21"/>
      <c r="AM46" s="21"/>
      <c r="AN46" s="21"/>
      <c r="AO46" s="21"/>
      <c r="AP46" s="21">
        <v>4</v>
      </c>
      <c r="AQ46" s="21"/>
      <c r="AR46" s="21">
        <v>1</v>
      </c>
      <c r="AS46" s="21"/>
      <c r="AT46" s="21">
        <v>3</v>
      </c>
      <c r="AU46" s="21"/>
      <c r="AV46" s="21">
        <v>4</v>
      </c>
      <c r="AX46" s="22"/>
      <c r="AZ46" s="22"/>
    </row>
    <row r="47" spans="1:52" s="9" customFormat="1" ht="35.25">
      <c r="A47" s="15" t="s">
        <v>104</v>
      </c>
      <c r="B47" s="16" t="s">
        <v>114</v>
      </c>
      <c r="C47" s="17" t="s">
        <v>98</v>
      </c>
      <c r="D47" s="18">
        <f t="shared" si="21"/>
        <v>100</v>
      </c>
      <c r="E47" s="18">
        <f t="shared" si="16"/>
        <v>26</v>
      </c>
      <c r="F47" s="19">
        <f t="shared" si="17"/>
        <v>8</v>
      </c>
      <c r="G47" s="19">
        <f t="shared" si="18"/>
        <v>18</v>
      </c>
      <c r="H47" s="20"/>
      <c r="I47" s="20">
        <v>10</v>
      </c>
      <c r="J47" s="20">
        <v>8</v>
      </c>
      <c r="K47" s="20"/>
      <c r="L47" s="19">
        <f t="shared" si="19"/>
        <v>0</v>
      </c>
      <c r="M47" s="18">
        <f t="shared" si="20"/>
        <v>74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8</v>
      </c>
      <c r="AE47" s="21">
        <v>18</v>
      </c>
      <c r="AF47" s="21"/>
      <c r="AG47" s="21">
        <v>74</v>
      </c>
      <c r="AH47" s="21"/>
      <c r="AI47" s="21"/>
      <c r="AJ47" s="21"/>
      <c r="AK47" s="21"/>
      <c r="AL47" s="21"/>
      <c r="AM47" s="21"/>
      <c r="AN47" s="21"/>
      <c r="AO47" s="21"/>
      <c r="AP47" s="21">
        <v>4</v>
      </c>
      <c r="AQ47" s="21"/>
      <c r="AR47" s="21">
        <v>1</v>
      </c>
      <c r="AS47" s="21"/>
      <c r="AT47" s="21">
        <v>3</v>
      </c>
      <c r="AU47" s="21"/>
      <c r="AV47" s="21">
        <v>4</v>
      </c>
      <c r="AX47" s="22"/>
      <c r="AZ47" s="22"/>
    </row>
    <row r="48" spans="1:52" s="9" customFormat="1" ht="60" customHeight="1">
      <c r="A48" s="15" t="s">
        <v>105</v>
      </c>
      <c r="B48" s="16" t="s">
        <v>138</v>
      </c>
      <c r="C48" s="17" t="s">
        <v>70</v>
      </c>
      <c r="D48" s="18">
        <f t="shared" si="21"/>
        <v>75</v>
      </c>
      <c r="E48" s="18">
        <f t="shared" si="16"/>
        <v>13</v>
      </c>
      <c r="F48" s="19">
        <f t="shared" si="17"/>
        <v>0</v>
      </c>
      <c r="G48" s="19">
        <f t="shared" si="18"/>
        <v>8</v>
      </c>
      <c r="H48" s="20"/>
      <c r="I48" s="20">
        <v>9</v>
      </c>
      <c r="J48" s="20"/>
      <c r="K48" s="20"/>
      <c r="L48" s="19">
        <f t="shared" si="19"/>
        <v>5</v>
      </c>
      <c r="M48" s="18">
        <f t="shared" si="20"/>
        <v>62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8</v>
      </c>
      <c r="AJ48" s="21">
        <v>5</v>
      </c>
      <c r="AK48" s="21">
        <v>62</v>
      </c>
      <c r="AL48" s="21"/>
      <c r="AM48" s="21"/>
      <c r="AN48" s="21"/>
      <c r="AO48" s="21"/>
      <c r="AP48" s="21"/>
      <c r="AQ48" s="21">
        <v>3</v>
      </c>
      <c r="AR48" s="21">
        <v>1</v>
      </c>
      <c r="AS48" s="21"/>
      <c r="AT48" s="21"/>
      <c r="AU48" s="21"/>
      <c r="AV48" s="21">
        <v>3</v>
      </c>
      <c r="AX48" s="22"/>
      <c r="AZ48" s="22"/>
    </row>
    <row r="49" spans="1:52" s="9" customFormat="1" ht="35.25">
      <c r="A49" s="15" t="s">
        <v>106</v>
      </c>
      <c r="B49" s="16" t="s">
        <v>115</v>
      </c>
      <c r="C49" s="17" t="s">
        <v>70</v>
      </c>
      <c r="D49" s="18">
        <f t="shared" si="21"/>
        <v>200</v>
      </c>
      <c r="E49" s="18">
        <f t="shared" si="16"/>
        <v>51</v>
      </c>
      <c r="F49" s="19">
        <f t="shared" si="17"/>
        <v>0</v>
      </c>
      <c r="G49" s="19">
        <f t="shared" si="18"/>
        <v>36</v>
      </c>
      <c r="H49" s="20"/>
      <c r="I49" s="20">
        <v>18</v>
      </c>
      <c r="J49" s="20"/>
      <c r="K49" s="20">
        <v>18</v>
      </c>
      <c r="L49" s="19">
        <f t="shared" si="19"/>
        <v>15</v>
      </c>
      <c r="M49" s="18">
        <f t="shared" si="20"/>
        <v>149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>
        <v>18</v>
      </c>
      <c r="AF49" s="21">
        <v>5</v>
      </c>
      <c r="AG49" s="21">
        <v>52</v>
      </c>
      <c r="AH49" s="21"/>
      <c r="AI49" s="21">
        <v>18</v>
      </c>
      <c r="AJ49" s="21">
        <v>10</v>
      </c>
      <c r="AK49" s="21">
        <v>97</v>
      </c>
      <c r="AL49" s="21"/>
      <c r="AM49" s="21"/>
      <c r="AN49" s="21"/>
      <c r="AO49" s="21"/>
      <c r="AP49" s="21">
        <v>3</v>
      </c>
      <c r="AQ49" s="21">
        <v>5</v>
      </c>
      <c r="AR49" s="21">
        <v>2</v>
      </c>
      <c r="AS49" s="21"/>
      <c r="AT49" s="21">
        <v>8</v>
      </c>
      <c r="AU49" s="21"/>
      <c r="AV49" s="21">
        <v>8</v>
      </c>
      <c r="AX49" s="22"/>
      <c r="AZ49" s="22"/>
    </row>
    <row r="50" spans="1:48" s="9" customFormat="1" ht="35.25">
      <c r="A50" s="53" t="s">
        <v>123</v>
      </c>
      <c r="B50" s="53"/>
      <c r="C50" s="53"/>
      <c r="D50" s="56">
        <f>SUM(D8,D12,D19,D33)</f>
        <v>4530</v>
      </c>
      <c r="E50" s="56">
        <f>SUM(E8,E12,E19,E33)</f>
        <v>1539</v>
      </c>
      <c r="F50" s="56">
        <f aca="true" t="shared" si="22" ref="F50:M50">SUM(F8,F12,F19,F33)</f>
        <v>278</v>
      </c>
      <c r="G50" s="56">
        <f t="shared" si="22"/>
        <v>922</v>
      </c>
      <c r="H50" s="56">
        <f t="shared" si="22"/>
        <v>348</v>
      </c>
      <c r="I50" s="56">
        <f t="shared" si="22"/>
        <v>401</v>
      </c>
      <c r="J50" s="56">
        <f t="shared" si="22"/>
        <v>156</v>
      </c>
      <c r="K50" s="56">
        <f t="shared" si="22"/>
        <v>18</v>
      </c>
      <c r="L50" s="56">
        <f t="shared" si="22"/>
        <v>339</v>
      </c>
      <c r="M50" s="56">
        <f t="shared" si="22"/>
        <v>2991</v>
      </c>
      <c r="N50" s="18">
        <f>SUM(N8,N12,N19,N33)</f>
        <v>72</v>
      </c>
      <c r="O50" s="18">
        <f aca="true" t="shared" si="23" ref="O50:AK50">SUM(O8,O12,O19,O33)</f>
        <v>192</v>
      </c>
      <c r="P50" s="18">
        <f t="shared" si="23"/>
        <v>40</v>
      </c>
      <c r="Q50" s="18">
        <f t="shared" si="23"/>
        <v>452</v>
      </c>
      <c r="R50" s="18">
        <f t="shared" si="23"/>
        <v>56</v>
      </c>
      <c r="S50" s="18">
        <f t="shared" si="23"/>
        <v>140</v>
      </c>
      <c r="T50" s="18">
        <f t="shared" si="23"/>
        <v>40</v>
      </c>
      <c r="U50" s="18">
        <f t="shared" si="23"/>
        <v>515</v>
      </c>
      <c r="V50" s="18">
        <f t="shared" si="23"/>
        <v>38</v>
      </c>
      <c r="W50" s="18">
        <f t="shared" si="23"/>
        <v>194</v>
      </c>
      <c r="X50" s="18">
        <f t="shared" si="23"/>
        <v>60</v>
      </c>
      <c r="Y50" s="18">
        <f t="shared" si="23"/>
        <v>462</v>
      </c>
      <c r="Z50" s="18">
        <f t="shared" si="23"/>
        <v>46</v>
      </c>
      <c r="AA50" s="18">
        <f t="shared" si="23"/>
        <v>188</v>
      </c>
      <c r="AB50" s="18">
        <f t="shared" si="23"/>
        <v>69</v>
      </c>
      <c r="AC50" s="18">
        <f t="shared" si="23"/>
        <v>451</v>
      </c>
      <c r="AD50" s="18">
        <f t="shared" si="23"/>
        <v>46</v>
      </c>
      <c r="AE50" s="18">
        <f t="shared" si="23"/>
        <v>128</v>
      </c>
      <c r="AF50" s="18">
        <f t="shared" si="23"/>
        <v>60</v>
      </c>
      <c r="AG50" s="18">
        <f t="shared" si="23"/>
        <v>521</v>
      </c>
      <c r="AH50" s="18">
        <f t="shared" si="23"/>
        <v>20</v>
      </c>
      <c r="AI50" s="18">
        <f t="shared" si="23"/>
        <v>80</v>
      </c>
      <c r="AJ50" s="18">
        <f t="shared" si="23"/>
        <v>70</v>
      </c>
      <c r="AK50" s="18">
        <f t="shared" si="23"/>
        <v>590</v>
      </c>
      <c r="AL50" s="18">
        <f aca="true" t="shared" si="24" ref="AL50:AV50">SUM(AL8,AL12,AL19,AL33)</f>
        <v>30</v>
      </c>
      <c r="AM50" s="18">
        <f t="shared" si="24"/>
        <v>30</v>
      </c>
      <c r="AN50" s="18">
        <f t="shared" si="24"/>
        <v>30</v>
      </c>
      <c r="AO50" s="18">
        <f t="shared" si="24"/>
        <v>30</v>
      </c>
      <c r="AP50" s="18">
        <f t="shared" si="24"/>
        <v>30</v>
      </c>
      <c r="AQ50" s="18">
        <f t="shared" si="24"/>
        <v>30</v>
      </c>
      <c r="AR50" s="56">
        <f t="shared" si="24"/>
        <v>65</v>
      </c>
      <c r="AS50" s="56">
        <f t="shared" si="24"/>
        <v>18</v>
      </c>
      <c r="AT50" s="56">
        <f t="shared" si="24"/>
        <v>151</v>
      </c>
      <c r="AU50" s="56">
        <f t="shared" si="24"/>
        <v>14</v>
      </c>
      <c r="AV50" s="56">
        <f t="shared" si="24"/>
        <v>124</v>
      </c>
    </row>
    <row r="51" spans="1:48" s="9" customFormat="1" ht="35.25">
      <c r="A51" s="53"/>
      <c r="B51" s="53"/>
      <c r="C51" s="53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>
        <f>SUM(N50:Q50)</f>
        <v>756</v>
      </c>
      <c r="O51" s="56"/>
      <c r="P51" s="56"/>
      <c r="Q51" s="56"/>
      <c r="R51" s="56">
        <f>SUM(R50:U50)</f>
        <v>751</v>
      </c>
      <c r="S51" s="56"/>
      <c r="T51" s="56"/>
      <c r="U51" s="56"/>
      <c r="V51" s="56">
        <f>SUM(V50:Y50)</f>
        <v>754</v>
      </c>
      <c r="W51" s="56"/>
      <c r="X51" s="56"/>
      <c r="Y51" s="56"/>
      <c r="Z51" s="56">
        <f>SUM(Z50:AC50)</f>
        <v>754</v>
      </c>
      <c r="AA51" s="56"/>
      <c r="AB51" s="56"/>
      <c r="AC51" s="56"/>
      <c r="AD51" s="56">
        <f>SUM(AD50:AG50)</f>
        <v>755</v>
      </c>
      <c r="AE51" s="56"/>
      <c r="AF51" s="56"/>
      <c r="AG51" s="56"/>
      <c r="AH51" s="56">
        <f>SUM(AH50:AK50)</f>
        <v>760</v>
      </c>
      <c r="AI51" s="56"/>
      <c r="AJ51" s="56"/>
      <c r="AK51" s="56"/>
      <c r="AL51" s="56">
        <f>SUM(AL50:AQ50)</f>
        <v>180</v>
      </c>
      <c r="AM51" s="56"/>
      <c r="AN51" s="56"/>
      <c r="AO51" s="56"/>
      <c r="AP51" s="56"/>
      <c r="AQ51" s="56"/>
      <c r="AR51" s="56"/>
      <c r="AS51" s="56"/>
      <c r="AT51" s="56"/>
      <c r="AU51" s="56"/>
      <c r="AV51" s="56"/>
    </row>
    <row r="52" spans="1:48" s="9" customFormat="1" ht="35.25">
      <c r="A52" s="34"/>
      <c r="B52" s="34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s="9" customFormat="1" ht="35.25">
      <c r="A53" s="36" t="s">
        <v>126</v>
      </c>
      <c r="B53" s="37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s="9" customFormat="1" ht="19.5" customHeight="1">
      <c r="A54" s="36"/>
      <c r="B54" s="37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s="9" customFormat="1" ht="35.25">
      <c r="A55" s="38" t="s">
        <v>132</v>
      </c>
      <c r="B55" s="37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s="9" customFormat="1" ht="35.25">
      <c r="A56" s="38" t="s">
        <v>133</v>
      </c>
      <c r="B56" s="37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s="9" customFormat="1" ht="35.25">
      <c r="A57" s="38" t="s">
        <v>134</v>
      </c>
      <c r="B57" s="37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9" customFormat="1" ht="35.25">
      <c r="A58" s="39" t="s">
        <v>135</v>
      </c>
      <c r="B58" s="34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9" customFormat="1" ht="35.25">
      <c r="A59" s="39" t="s">
        <v>136</v>
      </c>
      <c r="B59" s="34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9" customFormat="1" ht="35.25">
      <c r="A60" s="39" t="s">
        <v>131</v>
      </c>
      <c r="B60" s="34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2" ht="35.25">
      <c r="A62" s="40"/>
    </row>
    <row r="63" ht="35.25">
      <c r="E63" s="47"/>
    </row>
    <row r="64" ht="35.25">
      <c r="E64" s="47"/>
    </row>
    <row r="65" spans="5:6" ht="35.25">
      <c r="E65" s="47"/>
      <c r="F65" s="47"/>
    </row>
  </sheetData>
  <sheetProtection/>
  <mergeCells count="62">
    <mergeCell ref="A1:AV1"/>
    <mergeCell ref="K5:K7"/>
    <mergeCell ref="M5:M7"/>
    <mergeCell ref="V5:AC5"/>
    <mergeCell ref="Z6:AC6"/>
    <mergeCell ref="G5:G7"/>
    <mergeCell ref="F5:F7"/>
    <mergeCell ref="J5:J7"/>
    <mergeCell ref="AL4:AV4"/>
    <mergeCell ref="AL5:AQ5"/>
    <mergeCell ref="AR5:AV5"/>
    <mergeCell ref="AL6:AL7"/>
    <mergeCell ref="AM6:AM7"/>
    <mergeCell ref="AN6:AN7"/>
    <mergeCell ref="AU6:AU7"/>
    <mergeCell ref="AQ6:AQ7"/>
    <mergeCell ref="AP6:AP7"/>
    <mergeCell ref="AO6:AO7"/>
    <mergeCell ref="N4:AK4"/>
    <mergeCell ref="N6:Q6"/>
    <mergeCell ref="R6:U6"/>
    <mergeCell ref="V6:Y6"/>
    <mergeCell ref="AD5:AK5"/>
    <mergeCell ref="AH6:AK6"/>
    <mergeCell ref="AD6:AG6"/>
    <mergeCell ref="A4:A7"/>
    <mergeCell ref="C4:C7"/>
    <mergeCell ref="D4:M4"/>
    <mergeCell ref="B4:B7"/>
    <mergeCell ref="D5:D7"/>
    <mergeCell ref="H5:H7"/>
    <mergeCell ref="I5:I7"/>
    <mergeCell ref="E5:E7"/>
    <mergeCell ref="L5:L7"/>
    <mergeCell ref="AR50:AR51"/>
    <mergeCell ref="L50:L51"/>
    <mergeCell ref="G50:G51"/>
    <mergeCell ref="N51:Q51"/>
    <mergeCell ref="R51:U51"/>
    <mergeCell ref="V51:Y51"/>
    <mergeCell ref="AD51:AG51"/>
    <mergeCell ref="AH51:AK51"/>
    <mergeCell ref="AL51:AQ51"/>
    <mergeCell ref="M50:M51"/>
    <mergeCell ref="AV50:AV51"/>
    <mergeCell ref="AS50:AS51"/>
    <mergeCell ref="AT50:AT51"/>
    <mergeCell ref="N5:U5"/>
    <mergeCell ref="AV6:AV7"/>
    <mergeCell ref="AR6:AR7"/>
    <mergeCell ref="AS6:AS7"/>
    <mergeCell ref="AT6:AT7"/>
    <mergeCell ref="Z51:AC51"/>
    <mergeCell ref="AU50:AU51"/>
    <mergeCell ref="K50:K51"/>
    <mergeCell ref="A50:C51"/>
    <mergeCell ref="D50:D51"/>
    <mergeCell ref="J50:J51"/>
    <mergeCell ref="H50:H51"/>
    <mergeCell ref="I50:I51"/>
    <mergeCell ref="E50:E51"/>
    <mergeCell ref="F50:F51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 Zimny</cp:lastModifiedBy>
  <cp:lastPrinted>2014-04-09T19:13:04Z</cp:lastPrinted>
  <dcterms:created xsi:type="dcterms:W3CDTF">2000-08-09T08:42:37Z</dcterms:created>
  <dcterms:modified xsi:type="dcterms:W3CDTF">2014-04-15T18:04:34Z</dcterms:modified>
  <cp:category/>
  <cp:version/>
  <cp:contentType/>
  <cp:contentStatus/>
</cp:coreProperties>
</file>