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30" activeTab="0"/>
  </bookViews>
  <sheets>
    <sheet name="plan_SS" sheetId="1" r:id="rId1"/>
    <sheet name="plan_NS" sheetId="2" r:id="rId2"/>
  </sheets>
  <definedNames>
    <definedName name="_xlnm.Print_Area" localSheetId="1">'plan_NS'!$A$1:$AU$75</definedName>
    <definedName name="_xlnm.Print_Area" localSheetId="0">'plan_SS'!$A$1:$AU$97</definedName>
    <definedName name="OLE_LINK1" localSheetId="1">'plan_NS'!#REF!</definedName>
    <definedName name="OLE_LINK1" localSheetId="0">'plan_SS'!#REF!</definedName>
  </definedNames>
  <calcPr fullCalcOnLoad="1"/>
</workbook>
</file>

<file path=xl/sharedStrings.xml><?xml version="1.0" encoding="utf-8"?>
<sst xmlns="http://schemas.openxmlformats.org/spreadsheetml/2006/main" count="546" uniqueCount="163">
  <si>
    <t>I</t>
  </si>
  <si>
    <t>II</t>
  </si>
  <si>
    <t>III</t>
  </si>
  <si>
    <t>I rok</t>
  </si>
  <si>
    <t>III rok</t>
  </si>
  <si>
    <t>6.</t>
  </si>
  <si>
    <t>5.</t>
  </si>
  <si>
    <t>4.</t>
  </si>
  <si>
    <t>3.</t>
  </si>
  <si>
    <t>2.</t>
  </si>
  <si>
    <t>1.</t>
  </si>
  <si>
    <t>Lp.</t>
  </si>
  <si>
    <t>Moduł kształcenia / Przedmiot</t>
  </si>
  <si>
    <t>A.</t>
  </si>
  <si>
    <t>sem I</t>
  </si>
  <si>
    <t>sem II</t>
  </si>
  <si>
    <t>sem III</t>
  </si>
  <si>
    <t>sem IV</t>
  </si>
  <si>
    <t>B.</t>
  </si>
  <si>
    <t>C.</t>
  </si>
  <si>
    <t>7.</t>
  </si>
  <si>
    <t>8.</t>
  </si>
  <si>
    <t>9.</t>
  </si>
  <si>
    <t>10.</t>
  </si>
  <si>
    <t>11.</t>
  </si>
  <si>
    <t>12.</t>
  </si>
  <si>
    <t>w</t>
  </si>
  <si>
    <t>zp</t>
  </si>
  <si>
    <t>sem V</t>
  </si>
  <si>
    <t>sem VI</t>
  </si>
  <si>
    <t>IV</t>
  </si>
  <si>
    <t>V</t>
  </si>
  <si>
    <t>VI</t>
  </si>
  <si>
    <t>Forma zaliczenia (Zo/E)</t>
  </si>
  <si>
    <t>ćwiczenia</t>
  </si>
  <si>
    <t>laboratoria i warsztaty</t>
  </si>
  <si>
    <t>zajęcia terenowe i obozy</t>
  </si>
  <si>
    <t>* moduł, przedmiot lub forma zajęć do wyboru</t>
  </si>
  <si>
    <t>II rok</t>
  </si>
  <si>
    <t>Liczba godzin dydaktycznych</t>
  </si>
  <si>
    <t xml:space="preserve"> Rozkład godzin dydaktycznych</t>
  </si>
  <si>
    <t>pw</t>
  </si>
  <si>
    <t>bezpośredni udział</t>
  </si>
  <si>
    <t>zajęcia do wyboru</t>
  </si>
  <si>
    <t>wykłady (w)</t>
  </si>
  <si>
    <t>Liczba punktów ECTS</t>
  </si>
  <si>
    <t>semestry</t>
  </si>
  <si>
    <t>wskaźniki</t>
  </si>
  <si>
    <t>Ogółem</t>
  </si>
  <si>
    <t>Kontakt z nauczycielem, w tym:</t>
  </si>
  <si>
    <t>Praca własna studenta (pw)</t>
  </si>
  <si>
    <t>zajęcia praktyczne (zp) obejmujące:</t>
  </si>
  <si>
    <t>projekty i seminaria</t>
  </si>
  <si>
    <t>D1.</t>
  </si>
  <si>
    <t>D2.</t>
  </si>
  <si>
    <t>Suma dla specjalności D1</t>
  </si>
  <si>
    <t>Suma dla specjalności D2</t>
  </si>
  <si>
    <t>E/4</t>
  </si>
  <si>
    <t>Zo/2</t>
  </si>
  <si>
    <t>Technologie informacyjne</t>
  </si>
  <si>
    <t>Zo/1</t>
  </si>
  <si>
    <t>Zo/5</t>
  </si>
  <si>
    <t>Zo/4</t>
  </si>
  <si>
    <t>E/2</t>
  </si>
  <si>
    <t>E/6</t>
  </si>
  <si>
    <t>E/3</t>
  </si>
  <si>
    <t>Zo/6</t>
  </si>
  <si>
    <t>Język obcy*</t>
  </si>
  <si>
    <t>Zo/3</t>
  </si>
  <si>
    <t>Anatomia</t>
  </si>
  <si>
    <t>Biologiczny rozwój człowieka</t>
  </si>
  <si>
    <t>Biochemia</t>
  </si>
  <si>
    <t>Fizjologia</t>
  </si>
  <si>
    <t>Teoria wychowania fizycznego</t>
  </si>
  <si>
    <t>Antropomotoryka</t>
  </si>
  <si>
    <t>Emisja głosu</t>
  </si>
  <si>
    <t>Metodyka wychowania fizycznego</t>
  </si>
  <si>
    <t>13.</t>
  </si>
  <si>
    <t>E/5</t>
  </si>
  <si>
    <t>E/1</t>
  </si>
  <si>
    <t>Biomechanika</t>
  </si>
  <si>
    <t>Pierwsza pomoc przedmedyczna</t>
  </si>
  <si>
    <t>Metodologia pracy dyplomowej z elemenatmi statystyki</t>
  </si>
  <si>
    <t>14.</t>
  </si>
  <si>
    <t>15.</t>
  </si>
  <si>
    <t>16.</t>
  </si>
  <si>
    <t>17.</t>
  </si>
  <si>
    <t>Zo/5,6</t>
  </si>
  <si>
    <t>MODUŁ KSZTAŁCENIA PODSTAWOWEGO - PRZYGOTOWANIE W ZAKRESIE PSYCHOLOGICZNO-PEDAGOGICZNYM</t>
  </si>
  <si>
    <t>Podstawy teorii i metodyki edukacji elementarnej</t>
  </si>
  <si>
    <t>Psychologia</t>
  </si>
  <si>
    <t>Ćwiczenia korekcyjno-kompensacyjne</t>
  </si>
  <si>
    <t>Pływanie</t>
  </si>
  <si>
    <t>Lekka atletyka</t>
  </si>
  <si>
    <t>Piłka siatkowa</t>
  </si>
  <si>
    <t>Piłka nożna</t>
  </si>
  <si>
    <t>Koszykówka</t>
  </si>
  <si>
    <t>Piłka ręczna</t>
  </si>
  <si>
    <t>Zabawy i gry ruchowe</t>
  </si>
  <si>
    <t>Obóz letni</t>
  </si>
  <si>
    <t>Obóz zimowy</t>
  </si>
  <si>
    <t>Historia kultury fizycznej</t>
  </si>
  <si>
    <t>Organizacja i prawo w oświacie</t>
  </si>
  <si>
    <t>Pedagogika z historią wychowania</t>
  </si>
  <si>
    <t>Teoria i metodyka dyscypliny specjalizacyjnej*</t>
  </si>
  <si>
    <t>Seminarium dyplomowe*</t>
  </si>
  <si>
    <t>Biologia / Współczesne kierunki biologii*</t>
  </si>
  <si>
    <t>Edukacja zdrowotna / Interaktywna edukacja zdrowotna*</t>
  </si>
  <si>
    <t>Rytmika i taniec / Aerobik z fitnessem*</t>
  </si>
  <si>
    <t>Teoria sportu / Teoria treningu sportowego*</t>
  </si>
  <si>
    <r>
      <t xml:space="preserve">MODUŁ KSZTAŁCENIA OGÓLNEGO - </t>
    </r>
    <r>
      <rPr>
        <b/>
        <sz val="16"/>
        <rFont val="Verdana"/>
        <family val="2"/>
      </rPr>
      <t>PRZYGOTOWANIE W ZAKRESIE MERYTORYCZNYM DO NAUCZANIA PIERWSZEGO PRZEDMIOTU (PROWADZENIA ZAJĘĆ)</t>
    </r>
  </si>
  <si>
    <t>konsultacje</t>
  </si>
  <si>
    <t>k</t>
  </si>
  <si>
    <t>Wybrane zagadnienia z filozofii i etyki</t>
  </si>
  <si>
    <t>Gimnastyka</t>
  </si>
  <si>
    <t>Praktyka asystencka - śródroczna</t>
  </si>
  <si>
    <t>Praktyka wdrożeniowa</t>
  </si>
  <si>
    <t>Praktyka pedagogiczna</t>
  </si>
  <si>
    <t xml:space="preserve">Praktyka specjalnościowa </t>
  </si>
  <si>
    <t>D3.</t>
  </si>
  <si>
    <t>Komunikacja interpersonalna</t>
  </si>
  <si>
    <t>Dietetyka i suplementacja</t>
  </si>
  <si>
    <t>Kinezjologia</t>
  </si>
  <si>
    <t>Coaching aktywności fizycznej</t>
  </si>
  <si>
    <t>Trening funkcjonalny</t>
  </si>
  <si>
    <t>Wellness i fitness</t>
  </si>
  <si>
    <t>Suma dla specjalności D3</t>
  </si>
  <si>
    <t>Zo/4,5</t>
  </si>
  <si>
    <t>D4.</t>
  </si>
  <si>
    <t>Suma dla specjalności D4</t>
  </si>
  <si>
    <t>Psychologia w sytuacjach kryzysowych</t>
  </si>
  <si>
    <t>Obóz kondycyjny z elementami survivalu</t>
  </si>
  <si>
    <t>Trening dostosowany</t>
  </si>
  <si>
    <t>Samoobrona z elementami walki wręcz</t>
  </si>
  <si>
    <t>Czynności operacyjno - rozpoznawcze</t>
  </si>
  <si>
    <t>Orientacja w terenie, wyszkolenie strzeleckie oraz obrona cywilna</t>
  </si>
  <si>
    <t>Administracja bezpieczeństwa i porządku publicznego</t>
  </si>
  <si>
    <t>18.</t>
  </si>
  <si>
    <t>Metody i techniki studiowania</t>
  </si>
  <si>
    <t>Masaż w odnowie biologicznej</t>
  </si>
  <si>
    <t>Fizykoterapia</t>
  </si>
  <si>
    <t>Plan studiów stacjonarnych WYCHOWANIE FIZYCZNE - cykl kształcenia 2017-2020</t>
  </si>
  <si>
    <t>D5.</t>
  </si>
  <si>
    <t>Suma dla specjalności D5</t>
  </si>
  <si>
    <t>Prawo w turystyce, rekreacji i sporcie</t>
  </si>
  <si>
    <t>Ekologia i ochrona środowiska</t>
  </si>
  <si>
    <t>Podstawy turystyki, rekreacji i sportu</t>
  </si>
  <si>
    <t>Geografia turystyczna i krajoznawstwo</t>
  </si>
  <si>
    <t>Ekonomika i organizacja turystyki, rekreacji i sportu</t>
  </si>
  <si>
    <t>Marketing turystyki, rekreacji i sportu</t>
  </si>
  <si>
    <t>Aktywizacja osób niepełnosprawnych i starszych w turystyce, rekreacji i sporcie</t>
  </si>
  <si>
    <t>Animator turystyki, rekreacji i sportu</t>
  </si>
  <si>
    <t>Administracja bezpieczenstwa i porządku publicznego</t>
  </si>
  <si>
    <t>Plan studiów niestacjonarnych WYCHOWANIE FIZYCZNE - cykl kształcenia 2017-2020</t>
  </si>
  <si>
    <t xml:space="preserve">zajęcia związane
z praktycznym przygotowaniem zawodowym
</t>
  </si>
  <si>
    <t>humanist.-społecz.</t>
  </si>
  <si>
    <t>MODUŁ KSZTAŁCENIA SPECJALNOŚCIOWEGO* - ODNOWA BIOLOGICZNA</t>
  </si>
  <si>
    <t>MODUŁ KSZTAŁCENIA SPECJALNOŚCIOWEGO* - SPECJALNOŚĆ INSTRUKTORSKA</t>
  </si>
  <si>
    <t>MODUŁ KSZTAŁCENIA SPECJALNOŚCIOWEGO* - TRENER PERSONALNY</t>
  </si>
  <si>
    <t>MODUŁ KSZTAŁCENIA SPECJALNOŚCIOWEGO* - WYCHOWANIE FIZYCZNE W SŁUŻBACH MUNDUROWYCH</t>
  </si>
  <si>
    <t>MODUŁ KSZTAŁCENIA SPECJALNOŚCIOWEGO* - ANIMATOR TURYSTYKI, REKREACJI I SPORTU</t>
  </si>
  <si>
    <t>MODUŁ KSZTAŁCENIA KIERUNKOWEGO - PRZYGOTOWANIE W ZAKRESIE DYDAKTYCZNYM</t>
  </si>
  <si>
    <t>Zal/1,2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</si>
</sst>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[$-415]d\ mmmm\ yyyy"/>
    <numFmt numFmtId="166" formatCode="0.000"/>
  </numFmts>
  <fonts count="57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8"/>
      <name val="Arial Narrow"/>
      <family val="2"/>
    </font>
    <font>
      <sz val="18"/>
      <name val="Arial Narrow"/>
      <family val="2"/>
    </font>
    <font>
      <sz val="28"/>
      <name val="Arial Narrow"/>
      <family val="2"/>
    </font>
    <font>
      <b/>
      <sz val="28"/>
      <name val="Arial Narrow"/>
      <family val="2"/>
    </font>
    <font>
      <b/>
      <sz val="36"/>
      <name val="Arial Narrow"/>
      <family val="2"/>
    </font>
    <font>
      <sz val="12"/>
      <name val="Arial Narrow"/>
      <family val="2"/>
    </font>
    <font>
      <b/>
      <sz val="36"/>
      <name val="Verdana"/>
      <family val="2"/>
    </font>
    <font>
      <b/>
      <sz val="20"/>
      <name val="Verdana"/>
      <family val="2"/>
    </font>
    <font>
      <sz val="20"/>
      <name val="Verdana"/>
      <family val="2"/>
    </font>
    <font>
      <b/>
      <sz val="16"/>
      <name val="Verdana"/>
      <family val="2"/>
    </font>
    <font>
      <b/>
      <sz val="22"/>
      <name val="Arial Narrow"/>
      <family val="2"/>
    </font>
    <font>
      <b/>
      <sz val="26"/>
      <name val="Verdana"/>
      <family val="2"/>
    </font>
    <font>
      <vertAlign val="superscript"/>
      <sz val="26"/>
      <name val="Verdana"/>
      <family val="2"/>
    </font>
    <font>
      <sz val="28"/>
      <name val="Verdana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20"/>
      <color indexed="10"/>
      <name val="Verdana"/>
      <family val="2"/>
    </font>
    <font>
      <b/>
      <sz val="20"/>
      <color indexed="10"/>
      <name val="Verdana"/>
      <family val="2"/>
    </font>
    <font>
      <sz val="20"/>
      <color indexed="17"/>
      <name val="Verdana"/>
      <family val="2"/>
    </font>
    <font>
      <b/>
      <sz val="20"/>
      <color indexed="17"/>
      <name val="Verdan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20"/>
      <color rgb="FFFF0000"/>
      <name val="Verdana"/>
      <family val="2"/>
    </font>
    <font>
      <b/>
      <sz val="20"/>
      <color rgb="FFFF0000"/>
      <name val="Verdana"/>
      <family val="2"/>
    </font>
    <font>
      <sz val="20"/>
      <color rgb="FF00B050"/>
      <name val="Verdana"/>
      <family val="2"/>
    </font>
    <font>
      <b/>
      <sz val="20"/>
      <color rgb="FF00B05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8" fillId="33" borderId="0" xfId="0" applyFont="1" applyFill="1" applyBorder="1" applyAlignment="1" applyProtection="1">
      <alignment horizontal="left" vertical="center"/>
      <protection locked="0"/>
    </xf>
    <xf numFmtId="0" fontId="5" fillId="33" borderId="0" xfId="0" applyFont="1" applyFill="1" applyAlignment="1" applyProtection="1">
      <alignment vertical="center"/>
      <protection locked="0"/>
    </xf>
    <xf numFmtId="0" fontId="2" fillId="33" borderId="0" xfId="0" applyFont="1" applyFill="1" applyAlignment="1" applyProtection="1">
      <alignment vertical="center"/>
      <protection locked="0"/>
    </xf>
    <xf numFmtId="0" fontId="2" fillId="33" borderId="0" xfId="0" applyFont="1" applyFill="1" applyBorder="1" applyAlignment="1" applyProtection="1">
      <alignment vertical="center"/>
      <protection locked="0"/>
    </xf>
    <xf numFmtId="0" fontId="3" fillId="33" borderId="0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15" fillId="33" borderId="0" xfId="0" applyFont="1" applyFill="1" applyBorder="1" applyAlignment="1" applyProtection="1">
      <alignment horizontal="left" vertical="center"/>
      <protection locked="0"/>
    </xf>
    <xf numFmtId="0" fontId="13" fillId="33" borderId="0" xfId="0" applyFont="1" applyFill="1" applyBorder="1" applyAlignment="1" applyProtection="1">
      <alignment horizontal="left" vertical="center"/>
      <protection locked="0"/>
    </xf>
    <xf numFmtId="0" fontId="14" fillId="33" borderId="0" xfId="0" applyFont="1" applyFill="1" applyAlignment="1" applyProtection="1">
      <alignment vertical="top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9" fillId="34" borderId="10" xfId="0" applyFont="1" applyFill="1" applyBorder="1" applyAlignment="1" applyProtection="1">
      <alignment horizontal="center" vertical="center"/>
      <protection locked="0"/>
    </xf>
    <xf numFmtId="0" fontId="9" fillId="34" borderId="10" xfId="0" applyFont="1" applyFill="1" applyBorder="1" applyAlignment="1" applyProtection="1">
      <alignment horizontal="center" vertical="center" wrapText="1"/>
      <protection locked="0"/>
    </xf>
    <xf numFmtId="0" fontId="9" fillId="34" borderId="11" xfId="0" applyFont="1" applyFill="1" applyBorder="1" applyAlignment="1" applyProtection="1">
      <alignment horizontal="center" vertical="center"/>
      <protection locked="0"/>
    </xf>
    <xf numFmtId="0" fontId="9" fillId="34" borderId="11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10" fillId="0" borderId="12" xfId="0" applyFont="1" applyFill="1" applyBorder="1" applyAlignment="1" applyProtection="1">
      <alignment horizontal="center" vertical="center"/>
      <protection locked="0"/>
    </xf>
    <xf numFmtId="0" fontId="10" fillId="0" borderId="12" xfId="0" applyFont="1" applyFill="1" applyBorder="1" applyAlignment="1" applyProtection="1">
      <alignment vertical="center" wrapText="1"/>
      <protection locked="0"/>
    </xf>
    <xf numFmtId="0" fontId="10" fillId="0" borderId="12" xfId="0" applyFont="1" applyFill="1" applyBorder="1" applyAlignment="1" applyProtection="1">
      <alignment horizontal="center" vertical="center" wrapText="1"/>
      <protection locked="0"/>
    </xf>
    <xf numFmtId="3" fontId="10" fillId="0" borderId="12" xfId="0" applyNumberFormat="1" applyFont="1" applyFill="1" applyBorder="1" applyAlignment="1" applyProtection="1">
      <alignment horizontal="center" vertical="center"/>
      <protection locked="0"/>
    </xf>
    <xf numFmtId="3" fontId="10" fillId="35" borderId="12" xfId="0" applyNumberFormat="1" applyFont="1" applyFill="1" applyBorder="1" applyAlignment="1" applyProtection="1">
      <alignment horizontal="center" vertical="center"/>
      <protection locked="0"/>
    </xf>
    <xf numFmtId="0" fontId="10" fillId="0" borderId="13" xfId="0" applyFont="1" applyFill="1" applyBorder="1" applyAlignment="1" applyProtection="1">
      <alignment horizontal="center" vertical="center"/>
      <protection locked="0"/>
    </xf>
    <xf numFmtId="0" fontId="10" fillId="0" borderId="13" xfId="0" applyFont="1" applyFill="1" applyBorder="1" applyAlignment="1" applyProtection="1">
      <alignment vertical="center" wrapText="1"/>
      <protection locked="0"/>
    </xf>
    <xf numFmtId="0" fontId="10" fillId="0" borderId="13" xfId="0" applyFont="1" applyFill="1" applyBorder="1" applyAlignment="1" applyProtection="1">
      <alignment horizontal="center" vertical="center" wrapText="1"/>
      <protection locked="0"/>
    </xf>
    <xf numFmtId="3" fontId="10" fillId="0" borderId="13" xfId="0" applyNumberFormat="1" applyFont="1" applyFill="1" applyBorder="1" applyAlignment="1" applyProtection="1">
      <alignment horizontal="center" vertical="center"/>
      <protection locked="0"/>
    </xf>
    <xf numFmtId="3" fontId="10" fillId="35" borderId="13" xfId="0" applyNumberFormat="1" applyFont="1" applyFill="1" applyBorder="1" applyAlignment="1" applyProtection="1">
      <alignment horizontal="center" vertical="center"/>
      <protection locked="0"/>
    </xf>
    <xf numFmtId="0" fontId="10" fillId="0" borderId="10" xfId="0" applyFont="1" applyFill="1" applyBorder="1" applyAlignment="1" applyProtection="1">
      <alignment horizontal="center" vertical="center"/>
      <protection locked="0"/>
    </xf>
    <xf numFmtId="0" fontId="10" fillId="0" borderId="10" xfId="0" applyFont="1" applyFill="1" applyBorder="1" applyAlignment="1" applyProtection="1">
      <alignment vertical="center" wrapText="1"/>
      <protection locked="0"/>
    </xf>
    <xf numFmtId="0" fontId="10" fillId="0" borderId="10" xfId="0" applyFont="1" applyFill="1" applyBorder="1" applyAlignment="1" applyProtection="1">
      <alignment horizontal="center" vertical="center" wrapText="1"/>
      <protection locked="0"/>
    </xf>
    <xf numFmtId="3" fontId="10" fillId="0" borderId="10" xfId="0" applyNumberFormat="1" applyFont="1" applyFill="1" applyBorder="1" applyAlignment="1" applyProtection="1">
      <alignment horizontal="center" vertical="center"/>
      <protection locked="0"/>
    </xf>
    <xf numFmtId="3" fontId="10" fillId="35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10" fillId="0" borderId="14" xfId="0" applyFont="1" applyFill="1" applyBorder="1" applyAlignment="1" applyProtection="1">
      <alignment vertical="center" wrapText="1"/>
      <protection locked="0"/>
    </xf>
    <xf numFmtId="0" fontId="10" fillId="0" borderId="14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5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12" fillId="0" borderId="0" xfId="0" applyFont="1" applyFill="1" applyAlignment="1" applyProtection="1">
      <alignment horizontal="center"/>
      <protection locked="0"/>
    </xf>
    <xf numFmtId="0" fontId="12" fillId="0" borderId="0" xfId="0" applyFont="1" applyFill="1" applyAlignment="1" applyProtection="1">
      <alignment/>
      <protection locked="0"/>
    </xf>
    <xf numFmtId="0" fontId="4" fillId="0" borderId="0" xfId="0" applyFont="1" applyFill="1" applyBorder="1" applyAlignment="1" applyProtection="1">
      <alignment vertical="center"/>
      <protection/>
    </xf>
    <xf numFmtId="3" fontId="9" fillId="36" borderId="12" xfId="0" applyNumberFormat="1" applyFont="1" applyFill="1" applyBorder="1" applyAlignment="1" applyProtection="1">
      <alignment horizontal="center" vertical="center"/>
      <protection/>
    </xf>
    <xf numFmtId="3" fontId="10" fillId="36" borderId="12" xfId="0" applyNumberFormat="1" applyFont="1" applyFill="1" applyBorder="1" applyAlignment="1" applyProtection="1">
      <alignment horizontal="center" vertical="center"/>
      <protection/>
    </xf>
    <xf numFmtId="3" fontId="9" fillId="36" borderId="13" xfId="0" applyNumberFormat="1" applyFont="1" applyFill="1" applyBorder="1" applyAlignment="1" applyProtection="1">
      <alignment horizontal="center" vertical="center"/>
      <protection/>
    </xf>
    <xf numFmtId="3" fontId="10" fillId="36" borderId="13" xfId="0" applyNumberFormat="1" applyFont="1" applyFill="1" applyBorder="1" applyAlignment="1" applyProtection="1">
      <alignment horizontal="center" vertical="center"/>
      <protection/>
    </xf>
    <xf numFmtId="3" fontId="9" fillId="36" borderId="10" xfId="0" applyNumberFormat="1" applyFont="1" applyFill="1" applyBorder="1" applyAlignment="1" applyProtection="1">
      <alignment horizontal="center" vertical="center"/>
      <protection/>
    </xf>
    <xf numFmtId="3" fontId="10" fillId="36" borderId="10" xfId="0" applyNumberFormat="1" applyFont="1" applyFill="1" applyBorder="1" applyAlignment="1" applyProtection="1">
      <alignment horizontal="center" vertical="center"/>
      <protection/>
    </xf>
    <xf numFmtId="0" fontId="9" fillId="36" borderId="12" xfId="0" applyNumberFormat="1" applyFont="1" applyFill="1" applyBorder="1" applyAlignment="1" applyProtection="1">
      <alignment horizontal="center" vertical="center"/>
      <protection/>
    </xf>
    <xf numFmtId="0" fontId="9" fillId="36" borderId="13" xfId="0" applyNumberFormat="1" applyFont="1" applyFill="1" applyBorder="1" applyAlignment="1" applyProtection="1">
      <alignment horizontal="center" vertical="center"/>
      <protection/>
    </xf>
    <xf numFmtId="3" fontId="9" fillId="34" borderId="11" xfId="0" applyNumberFormat="1" applyFont="1" applyFill="1" applyBorder="1" applyAlignment="1" applyProtection="1">
      <alignment horizontal="center" vertical="center"/>
      <protection/>
    </xf>
    <xf numFmtId="0" fontId="9" fillId="34" borderId="11" xfId="0" applyNumberFormat="1" applyFont="1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vertical="center"/>
      <protection locked="0"/>
    </xf>
    <xf numFmtId="3" fontId="9" fillId="36" borderId="16" xfId="0" applyNumberFormat="1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vertical="center"/>
      <protection locked="0"/>
    </xf>
    <xf numFmtId="0" fontId="10" fillId="0" borderId="16" xfId="0" applyFont="1" applyFill="1" applyBorder="1" applyAlignment="1" applyProtection="1">
      <alignment horizontal="center" vertical="center" wrapText="1"/>
      <protection locked="0"/>
    </xf>
    <xf numFmtId="3" fontId="10" fillId="36" borderId="16" xfId="0" applyNumberFormat="1" applyFont="1" applyFill="1" applyBorder="1" applyAlignment="1" applyProtection="1">
      <alignment horizontal="center" vertical="center"/>
      <protection/>
    </xf>
    <xf numFmtId="3" fontId="10" fillId="0" borderId="16" xfId="0" applyNumberFormat="1" applyFont="1" applyFill="1" applyBorder="1" applyAlignment="1" applyProtection="1">
      <alignment horizontal="center" vertical="center"/>
      <protection locked="0"/>
    </xf>
    <xf numFmtId="0" fontId="4" fillId="0" borderId="16" xfId="0" applyFont="1" applyFill="1" applyBorder="1" applyAlignment="1" applyProtection="1">
      <alignment vertical="center"/>
      <protection locked="0"/>
    </xf>
    <xf numFmtId="3" fontId="10" fillId="35" borderId="16" xfId="0" applyNumberFormat="1" applyFont="1" applyFill="1" applyBorder="1" applyAlignment="1" applyProtection="1">
      <alignment horizontal="center" vertical="center"/>
      <protection locked="0"/>
    </xf>
    <xf numFmtId="0" fontId="8" fillId="33" borderId="0" xfId="0" applyFont="1" applyFill="1" applyBorder="1" applyAlignment="1" applyProtection="1">
      <alignment vertical="center"/>
      <protection locked="0"/>
    </xf>
    <xf numFmtId="0" fontId="10" fillId="2" borderId="12" xfId="0" applyNumberFormat="1" applyFont="1" applyFill="1" applyBorder="1" applyAlignment="1" applyProtection="1">
      <alignment horizontal="center" vertical="center"/>
      <protection locked="0"/>
    </xf>
    <xf numFmtId="0" fontId="10" fillId="2" borderId="13" xfId="0" applyNumberFormat="1" applyFont="1" applyFill="1" applyBorder="1" applyAlignment="1" applyProtection="1">
      <alignment horizontal="center" vertical="center"/>
      <protection locked="0"/>
    </xf>
    <xf numFmtId="3" fontId="9" fillId="36" borderId="10" xfId="0" applyNumberFormat="1" applyFont="1" applyFill="1" applyBorder="1" applyAlignment="1" applyProtection="1">
      <alignment horizontal="center" vertical="center"/>
      <protection/>
    </xf>
    <xf numFmtId="3" fontId="9" fillId="36" borderId="17" xfId="0" applyNumberFormat="1" applyFont="1" applyFill="1" applyBorder="1" applyAlignment="1" applyProtection="1">
      <alignment horizontal="center" vertical="center"/>
      <protection/>
    </xf>
    <xf numFmtId="3" fontId="9" fillId="36" borderId="18" xfId="0" applyNumberFormat="1" applyFont="1" applyFill="1" applyBorder="1" applyAlignment="1" applyProtection="1">
      <alignment horizontal="center" vertical="center"/>
      <protection/>
    </xf>
    <xf numFmtId="3" fontId="9" fillId="36" borderId="19" xfId="0" applyNumberFormat="1" applyFont="1" applyFill="1" applyBorder="1" applyAlignment="1" applyProtection="1">
      <alignment horizontal="center" vertical="center"/>
      <protection/>
    </xf>
    <xf numFmtId="3" fontId="9" fillId="36" borderId="20" xfId="0" applyNumberFormat="1" applyFont="1" applyFill="1" applyBorder="1" applyAlignment="1" applyProtection="1">
      <alignment horizontal="center" vertical="center"/>
      <protection/>
    </xf>
    <xf numFmtId="0" fontId="9" fillId="34" borderId="21" xfId="0" applyFont="1" applyFill="1" applyBorder="1" applyAlignment="1" applyProtection="1">
      <alignment horizontal="center" vertical="center"/>
      <protection locked="0"/>
    </xf>
    <xf numFmtId="0" fontId="9" fillId="34" borderId="15" xfId="0" applyFont="1" applyFill="1" applyBorder="1" applyAlignment="1" applyProtection="1">
      <alignment horizontal="center" vertical="center"/>
      <protection locked="0"/>
    </xf>
    <xf numFmtId="0" fontId="9" fillId="34" borderId="22" xfId="0" applyFont="1" applyFill="1" applyBorder="1" applyAlignment="1" applyProtection="1">
      <alignment horizontal="center" vertical="center"/>
      <protection locked="0"/>
    </xf>
    <xf numFmtId="0" fontId="9" fillId="34" borderId="23" xfId="0" applyFont="1" applyFill="1" applyBorder="1" applyAlignment="1" applyProtection="1">
      <alignment horizontal="center" vertical="center"/>
      <protection locked="0"/>
    </xf>
    <xf numFmtId="0" fontId="9" fillId="34" borderId="24" xfId="0" applyFont="1" applyFill="1" applyBorder="1" applyAlignment="1" applyProtection="1">
      <alignment horizontal="center" vertical="center"/>
      <protection locked="0"/>
    </xf>
    <xf numFmtId="0" fontId="9" fillId="34" borderId="25" xfId="0" applyFont="1" applyFill="1" applyBorder="1" applyAlignment="1" applyProtection="1">
      <alignment horizontal="center" vertical="center"/>
      <protection locked="0"/>
    </xf>
    <xf numFmtId="0" fontId="9" fillId="36" borderId="18" xfId="0" applyNumberFormat="1" applyFont="1" applyFill="1" applyBorder="1" applyAlignment="1" applyProtection="1">
      <alignment horizontal="center" vertical="center"/>
      <protection/>
    </xf>
    <xf numFmtId="0" fontId="9" fillId="36" borderId="19" xfId="0" applyNumberFormat="1" applyFont="1" applyFill="1" applyBorder="1" applyAlignment="1" applyProtection="1">
      <alignment horizontal="center" vertical="center"/>
      <protection/>
    </xf>
    <xf numFmtId="0" fontId="9" fillId="36" borderId="20" xfId="0" applyNumberFormat="1" applyFont="1" applyFill="1" applyBorder="1" applyAlignment="1" applyProtection="1">
      <alignment horizontal="center" vertical="center"/>
      <protection/>
    </xf>
    <xf numFmtId="3" fontId="9" fillId="36" borderId="14" xfId="0" applyNumberFormat="1" applyFont="1" applyFill="1" applyBorder="1" applyAlignment="1" applyProtection="1">
      <alignment horizontal="center" vertical="center"/>
      <protection/>
    </xf>
    <xf numFmtId="3" fontId="9" fillId="36" borderId="12" xfId="0" applyNumberFormat="1" applyFont="1" applyFill="1" applyBorder="1" applyAlignment="1" applyProtection="1">
      <alignment horizontal="center" vertical="center"/>
      <protection/>
    </xf>
    <xf numFmtId="3" fontId="9" fillId="36" borderId="16" xfId="0" applyNumberFormat="1" applyFont="1" applyFill="1" applyBorder="1" applyAlignment="1" applyProtection="1">
      <alignment horizontal="center" vertical="center"/>
      <protection/>
    </xf>
    <xf numFmtId="0" fontId="9" fillId="34" borderId="26" xfId="0" applyFont="1" applyFill="1" applyBorder="1" applyAlignment="1" applyProtection="1">
      <alignment horizontal="center" vertical="center"/>
      <protection locked="0"/>
    </xf>
    <xf numFmtId="0" fontId="9" fillId="34" borderId="0" xfId="0" applyFont="1" applyFill="1" applyBorder="1" applyAlignment="1" applyProtection="1">
      <alignment horizontal="center" vertical="center"/>
      <protection locked="0"/>
    </xf>
    <xf numFmtId="0" fontId="9" fillId="34" borderId="27" xfId="0" applyFont="1" applyFill="1" applyBorder="1" applyAlignment="1" applyProtection="1">
      <alignment horizontal="center" vertical="center"/>
      <protection locked="0"/>
    </xf>
    <xf numFmtId="0" fontId="9" fillId="36" borderId="16" xfId="0" applyNumberFormat="1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left" vertical="center"/>
      <protection locked="0"/>
    </xf>
    <xf numFmtId="0" fontId="9" fillId="34" borderId="10" xfId="0" applyFont="1" applyFill="1" applyBorder="1" applyAlignment="1" applyProtection="1">
      <alignment horizontal="center" vertical="center"/>
      <protection locked="0"/>
    </xf>
    <xf numFmtId="0" fontId="9" fillId="34" borderId="14" xfId="0" applyFont="1" applyFill="1" applyBorder="1" applyAlignment="1" applyProtection="1">
      <alignment horizontal="center" vertical="center"/>
      <protection locked="0"/>
    </xf>
    <xf numFmtId="0" fontId="9" fillId="34" borderId="17" xfId="0" applyFont="1" applyFill="1" applyBorder="1" applyAlignment="1" applyProtection="1">
      <alignment horizontal="center" vertical="center"/>
      <protection locked="0"/>
    </xf>
    <xf numFmtId="0" fontId="9" fillId="34" borderId="13" xfId="0" applyFont="1" applyFill="1" applyBorder="1" applyAlignment="1" applyProtection="1">
      <alignment horizontal="center" vertical="center" textRotation="90" wrapText="1"/>
      <protection locked="0"/>
    </xf>
    <xf numFmtId="0" fontId="9" fillId="34" borderId="10" xfId="0" applyFont="1" applyFill="1" applyBorder="1" applyAlignment="1" applyProtection="1">
      <alignment horizontal="center" vertical="center" textRotation="90" wrapText="1"/>
      <protection locked="0"/>
    </xf>
    <xf numFmtId="0" fontId="9" fillId="34" borderId="13" xfId="0" applyFont="1" applyFill="1" applyBorder="1" applyAlignment="1" applyProtection="1">
      <alignment horizontal="center" vertical="center"/>
      <protection locked="0"/>
    </xf>
    <xf numFmtId="0" fontId="10" fillId="34" borderId="13" xfId="0" applyFont="1" applyFill="1" applyBorder="1" applyAlignment="1" applyProtection="1">
      <alignment vertical="center"/>
      <protection locked="0"/>
    </xf>
    <xf numFmtId="0" fontId="10" fillId="34" borderId="10" xfId="0" applyFont="1" applyFill="1" applyBorder="1" applyAlignment="1" applyProtection="1">
      <alignment vertical="center"/>
      <protection locked="0"/>
    </xf>
    <xf numFmtId="0" fontId="10" fillId="34" borderId="13" xfId="0" applyFont="1" applyFill="1" applyBorder="1" applyAlignment="1" applyProtection="1">
      <alignment horizontal="center" vertical="center" textRotation="90" wrapText="1"/>
      <protection locked="0"/>
    </xf>
    <xf numFmtId="0" fontId="10" fillId="34" borderId="10" xfId="0" applyFont="1" applyFill="1" applyBorder="1" applyAlignment="1" applyProtection="1">
      <alignment horizontal="center" vertical="center" textRotation="90" wrapText="1"/>
      <protection locked="0"/>
    </xf>
    <xf numFmtId="0" fontId="9" fillId="34" borderId="10" xfId="0" applyFont="1" applyFill="1" applyBorder="1" applyAlignment="1">
      <alignment horizontal="center" vertical="center" textRotation="90"/>
    </xf>
    <xf numFmtId="0" fontId="9" fillId="34" borderId="12" xfId="0" applyFont="1" applyFill="1" applyBorder="1" applyAlignment="1">
      <alignment horizontal="center" vertical="center" textRotation="90"/>
    </xf>
    <xf numFmtId="0" fontId="9" fillId="34" borderId="10" xfId="0" applyFont="1" applyFill="1" applyBorder="1" applyAlignment="1">
      <alignment horizontal="left" vertical="center" textRotation="90" wrapText="1"/>
    </xf>
    <xf numFmtId="0" fontId="9" fillId="34" borderId="12" xfId="0" applyFont="1" applyFill="1" applyBorder="1" applyAlignment="1">
      <alignment horizontal="left" vertical="center" textRotation="90"/>
    </xf>
    <xf numFmtId="0" fontId="0" fillId="0" borderId="12" xfId="0" applyFont="1" applyBorder="1" applyAlignment="1">
      <alignment/>
    </xf>
    <xf numFmtId="0" fontId="9" fillId="34" borderId="13" xfId="0" applyFont="1" applyFill="1" applyBorder="1" applyAlignment="1" applyProtection="1">
      <alignment horizontal="center" vertical="center" textRotation="90"/>
      <protection locked="0"/>
    </xf>
    <xf numFmtId="0" fontId="9" fillId="34" borderId="10" xfId="0" applyFont="1" applyFill="1" applyBorder="1" applyAlignment="1" applyProtection="1">
      <alignment horizontal="center" vertical="center" textRotation="90"/>
      <protection locked="0"/>
    </xf>
    <xf numFmtId="0" fontId="9" fillId="34" borderId="12" xfId="0" applyFont="1" applyFill="1" applyBorder="1" applyAlignment="1" applyProtection="1">
      <alignment horizontal="center" vertical="center"/>
      <protection locked="0"/>
    </xf>
    <xf numFmtId="0" fontId="9" fillId="34" borderId="16" xfId="0" applyFont="1" applyFill="1" applyBorder="1" applyAlignment="1" applyProtection="1">
      <alignment horizontal="center" vertical="center"/>
      <protection locked="0"/>
    </xf>
    <xf numFmtId="3" fontId="53" fillId="35" borderId="12" xfId="0" applyNumberFormat="1" applyFont="1" applyFill="1" applyBorder="1" applyAlignment="1" applyProtection="1">
      <alignment horizontal="center" vertical="center"/>
      <protection locked="0"/>
    </xf>
    <xf numFmtId="3" fontId="53" fillId="36" borderId="12" xfId="0" applyNumberFormat="1" applyFont="1" applyFill="1" applyBorder="1" applyAlignment="1" applyProtection="1">
      <alignment horizontal="center" vertical="center"/>
      <protection/>
    </xf>
    <xf numFmtId="3" fontId="54" fillId="36" borderId="12" xfId="0" applyNumberFormat="1" applyFont="1" applyFill="1" applyBorder="1" applyAlignment="1" applyProtection="1">
      <alignment horizontal="center" vertical="center"/>
      <protection/>
    </xf>
    <xf numFmtId="3" fontId="53" fillId="35" borderId="13" xfId="0" applyNumberFormat="1" applyFont="1" applyFill="1" applyBorder="1" applyAlignment="1" applyProtection="1">
      <alignment horizontal="center" vertical="center"/>
      <protection locked="0"/>
    </xf>
    <xf numFmtId="3" fontId="55" fillId="35" borderId="12" xfId="0" applyNumberFormat="1" applyFont="1" applyFill="1" applyBorder="1" applyAlignment="1" applyProtection="1">
      <alignment horizontal="center" vertical="center"/>
      <protection locked="0"/>
    </xf>
    <xf numFmtId="3" fontId="55" fillId="36" borderId="12" xfId="0" applyNumberFormat="1" applyFont="1" applyFill="1" applyBorder="1" applyAlignment="1" applyProtection="1">
      <alignment horizontal="center" vertical="center"/>
      <protection/>
    </xf>
    <xf numFmtId="3" fontId="55" fillId="35" borderId="13" xfId="0" applyNumberFormat="1" applyFont="1" applyFill="1" applyBorder="1" applyAlignment="1" applyProtection="1">
      <alignment horizontal="center" vertical="center"/>
      <protection locked="0"/>
    </xf>
    <xf numFmtId="3" fontId="55" fillId="36" borderId="13" xfId="0" applyNumberFormat="1" applyFont="1" applyFill="1" applyBorder="1" applyAlignment="1" applyProtection="1">
      <alignment horizontal="center" vertical="center"/>
      <protection/>
    </xf>
    <xf numFmtId="3" fontId="56" fillId="36" borderId="13" xfId="0" applyNumberFormat="1" applyFont="1" applyFill="1" applyBorder="1" applyAlignment="1" applyProtection="1">
      <alignment horizontal="center" vertical="center"/>
      <protection/>
    </xf>
    <xf numFmtId="3" fontId="56" fillId="36" borderId="12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03"/>
  <sheetViews>
    <sheetView tabSelected="1" zoomScale="34" zoomScaleNormal="34" zoomScaleSheetLayoutView="30" workbookViewId="0" topLeftCell="B1">
      <pane xSplit="12" ySplit="8" topLeftCell="N78" activePane="bottomRight" state="frozen"/>
      <selection pane="topLeft" activeCell="B1" sqref="B1"/>
      <selection pane="topRight" activeCell="P1" sqref="P1"/>
      <selection pane="bottomLeft" activeCell="B9" sqref="B9"/>
      <selection pane="bottomRight" activeCell="B81" sqref="B81:B83"/>
    </sheetView>
  </sheetViews>
  <sheetFormatPr defaultColWidth="8.875" defaultRowHeight="12.75"/>
  <cols>
    <col min="1" max="1" width="12.375" style="34" customWidth="1"/>
    <col min="2" max="2" width="139.375" style="35" customWidth="1"/>
    <col min="3" max="3" width="27.75390625" style="36" customWidth="1"/>
    <col min="4" max="7" width="25.75390625" style="35" customWidth="1"/>
    <col min="8" max="13" width="15.75390625" style="35" customWidth="1"/>
    <col min="14" max="16" width="13.75390625" style="37" customWidth="1"/>
    <col min="17" max="17" width="14.125" style="37" customWidth="1"/>
    <col min="18" max="37" width="13.75390625" style="37" customWidth="1"/>
    <col min="38" max="43" width="9.75390625" style="34" customWidth="1"/>
    <col min="44" max="44" width="17.75390625" style="38" customWidth="1"/>
    <col min="45" max="45" width="21.75390625" style="38" customWidth="1"/>
    <col min="46" max="47" width="17.75390625" style="38" customWidth="1"/>
    <col min="48" max="48" width="8.875" style="39" customWidth="1"/>
    <col min="49" max="49" width="14.25390625" style="39" customWidth="1"/>
    <col min="50" max="16384" width="8.875" style="39" customWidth="1"/>
  </cols>
  <sheetData>
    <row r="1" spans="1:47" s="6" customFormat="1" ht="51.75" customHeight="1">
      <c r="A1" s="85" t="s">
        <v>141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3"/>
      <c r="AM1" s="3"/>
      <c r="AN1" s="3"/>
      <c r="AO1" s="4"/>
      <c r="AP1" s="4"/>
      <c r="AQ1" s="4"/>
      <c r="AR1" s="5"/>
      <c r="AS1" s="5"/>
      <c r="AT1" s="5"/>
      <c r="AU1" s="5"/>
    </row>
    <row r="2" spans="1:47" s="6" customFormat="1" ht="30" customHeight="1">
      <c r="A2" s="7" t="s">
        <v>37</v>
      </c>
      <c r="B2" s="8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3"/>
      <c r="AM2" s="3"/>
      <c r="AN2" s="3"/>
      <c r="AO2" s="4"/>
      <c r="AP2" s="4"/>
      <c r="AQ2" s="4"/>
      <c r="AR2" s="5"/>
      <c r="AS2" s="5"/>
      <c r="AT2" s="5"/>
      <c r="AU2" s="5"/>
    </row>
    <row r="3" spans="1:47" s="6" customFormat="1" ht="30" customHeight="1">
      <c r="A3" s="9"/>
      <c r="B3" s="8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3"/>
      <c r="AM3" s="3"/>
      <c r="AN3" s="3"/>
      <c r="AO3" s="4"/>
      <c r="AP3" s="4"/>
      <c r="AQ3" s="4"/>
      <c r="AR3" s="5"/>
      <c r="AS3" s="5"/>
      <c r="AT3" s="5"/>
      <c r="AU3" s="5"/>
    </row>
    <row r="4" spans="1:47" s="10" customFormat="1" ht="53.25" customHeight="1">
      <c r="A4" s="86" t="s">
        <v>11</v>
      </c>
      <c r="B4" s="91" t="s">
        <v>12</v>
      </c>
      <c r="C4" s="89" t="s">
        <v>33</v>
      </c>
      <c r="D4" s="91" t="s">
        <v>39</v>
      </c>
      <c r="E4" s="91"/>
      <c r="F4" s="91"/>
      <c r="G4" s="91"/>
      <c r="H4" s="91"/>
      <c r="I4" s="91"/>
      <c r="J4" s="91"/>
      <c r="K4" s="91"/>
      <c r="L4" s="91"/>
      <c r="M4" s="91"/>
      <c r="N4" s="91" t="s">
        <v>40</v>
      </c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 t="s">
        <v>45</v>
      </c>
      <c r="AM4" s="91"/>
      <c r="AN4" s="91"/>
      <c r="AO4" s="91"/>
      <c r="AP4" s="91"/>
      <c r="AQ4" s="91"/>
      <c r="AR4" s="91"/>
      <c r="AS4" s="91"/>
      <c r="AT4" s="91"/>
      <c r="AU4" s="91"/>
    </row>
    <row r="5" spans="1:47" s="10" customFormat="1" ht="53.25" customHeight="1">
      <c r="A5" s="87"/>
      <c r="B5" s="91"/>
      <c r="C5" s="89"/>
      <c r="D5" s="89" t="s">
        <v>48</v>
      </c>
      <c r="E5" s="89" t="s">
        <v>49</v>
      </c>
      <c r="F5" s="101" t="s">
        <v>44</v>
      </c>
      <c r="G5" s="89" t="s">
        <v>51</v>
      </c>
      <c r="H5" s="94" t="s">
        <v>34</v>
      </c>
      <c r="I5" s="94" t="s">
        <v>35</v>
      </c>
      <c r="J5" s="94" t="s">
        <v>52</v>
      </c>
      <c r="K5" s="94" t="s">
        <v>36</v>
      </c>
      <c r="L5" s="89" t="s">
        <v>111</v>
      </c>
      <c r="M5" s="89" t="s">
        <v>50</v>
      </c>
      <c r="N5" s="91" t="s">
        <v>3</v>
      </c>
      <c r="O5" s="91"/>
      <c r="P5" s="91"/>
      <c r="Q5" s="91"/>
      <c r="R5" s="91"/>
      <c r="S5" s="91"/>
      <c r="T5" s="91"/>
      <c r="U5" s="91"/>
      <c r="V5" s="91" t="s">
        <v>38</v>
      </c>
      <c r="W5" s="91"/>
      <c r="X5" s="91"/>
      <c r="Y5" s="91"/>
      <c r="Z5" s="91"/>
      <c r="AA5" s="91"/>
      <c r="AB5" s="91"/>
      <c r="AC5" s="91"/>
      <c r="AD5" s="91" t="s">
        <v>4</v>
      </c>
      <c r="AE5" s="91"/>
      <c r="AF5" s="91"/>
      <c r="AG5" s="91"/>
      <c r="AH5" s="91"/>
      <c r="AI5" s="91"/>
      <c r="AJ5" s="91"/>
      <c r="AK5" s="91"/>
      <c r="AL5" s="91" t="s">
        <v>46</v>
      </c>
      <c r="AM5" s="91"/>
      <c r="AN5" s="91"/>
      <c r="AO5" s="91"/>
      <c r="AP5" s="91"/>
      <c r="AQ5" s="91"/>
      <c r="AR5" s="91" t="s">
        <v>47</v>
      </c>
      <c r="AS5" s="91"/>
      <c r="AT5" s="91"/>
      <c r="AU5" s="91"/>
    </row>
    <row r="6" spans="1:47" s="10" customFormat="1" ht="52.5" customHeight="1">
      <c r="A6" s="87"/>
      <c r="B6" s="92"/>
      <c r="C6" s="89"/>
      <c r="D6" s="89"/>
      <c r="E6" s="89"/>
      <c r="F6" s="101"/>
      <c r="G6" s="89"/>
      <c r="H6" s="94"/>
      <c r="I6" s="94"/>
      <c r="J6" s="94"/>
      <c r="K6" s="94"/>
      <c r="L6" s="89"/>
      <c r="M6" s="89"/>
      <c r="N6" s="91" t="s">
        <v>14</v>
      </c>
      <c r="O6" s="91"/>
      <c r="P6" s="91"/>
      <c r="Q6" s="91"/>
      <c r="R6" s="91" t="s">
        <v>15</v>
      </c>
      <c r="S6" s="91"/>
      <c r="T6" s="91"/>
      <c r="U6" s="91"/>
      <c r="V6" s="91" t="s">
        <v>16</v>
      </c>
      <c r="W6" s="91"/>
      <c r="X6" s="91"/>
      <c r="Y6" s="91"/>
      <c r="Z6" s="91" t="s">
        <v>17</v>
      </c>
      <c r="AA6" s="91"/>
      <c r="AB6" s="91"/>
      <c r="AC6" s="91"/>
      <c r="AD6" s="91" t="s">
        <v>28</v>
      </c>
      <c r="AE6" s="91"/>
      <c r="AF6" s="91"/>
      <c r="AG6" s="91"/>
      <c r="AH6" s="91" t="s">
        <v>29</v>
      </c>
      <c r="AI6" s="91"/>
      <c r="AJ6" s="91"/>
      <c r="AK6" s="91"/>
      <c r="AL6" s="91" t="s">
        <v>0</v>
      </c>
      <c r="AM6" s="91" t="s">
        <v>1</v>
      </c>
      <c r="AN6" s="91" t="s">
        <v>2</v>
      </c>
      <c r="AO6" s="91" t="s">
        <v>30</v>
      </c>
      <c r="AP6" s="91" t="s">
        <v>31</v>
      </c>
      <c r="AQ6" s="91" t="s">
        <v>32</v>
      </c>
      <c r="AR6" s="96" t="s">
        <v>42</v>
      </c>
      <c r="AS6" s="98" t="s">
        <v>154</v>
      </c>
      <c r="AT6" s="96" t="s">
        <v>155</v>
      </c>
      <c r="AU6" s="96" t="s">
        <v>43</v>
      </c>
    </row>
    <row r="7" spans="1:47" s="10" customFormat="1" ht="195.75" customHeight="1" thickBot="1">
      <c r="A7" s="88"/>
      <c r="B7" s="93"/>
      <c r="C7" s="90"/>
      <c r="D7" s="90"/>
      <c r="E7" s="90"/>
      <c r="F7" s="102"/>
      <c r="G7" s="90"/>
      <c r="H7" s="95"/>
      <c r="I7" s="95"/>
      <c r="J7" s="95"/>
      <c r="K7" s="95"/>
      <c r="L7" s="90"/>
      <c r="M7" s="90"/>
      <c r="N7" s="11" t="s">
        <v>26</v>
      </c>
      <c r="O7" s="12" t="s">
        <v>27</v>
      </c>
      <c r="P7" s="12" t="s">
        <v>112</v>
      </c>
      <c r="Q7" s="12" t="s">
        <v>41</v>
      </c>
      <c r="R7" s="11" t="s">
        <v>26</v>
      </c>
      <c r="S7" s="12" t="s">
        <v>27</v>
      </c>
      <c r="T7" s="12" t="s">
        <v>112</v>
      </c>
      <c r="U7" s="12" t="s">
        <v>41</v>
      </c>
      <c r="V7" s="11" t="s">
        <v>26</v>
      </c>
      <c r="W7" s="12" t="s">
        <v>27</v>
      </c>
      <c r="X7" s="12" t="s">
        <v>112</v>
      </c>
      <c r="Y7" s="12" t="s">
        <v>41</v>
      </c>
      <c r="Z7" s="11" t="s">
        <v>26</v>
      </c>
      <c r="AA7" s="12" t="s">
        <v>27</v>
      </c>
      <c r="AB7" s="12" t="s">
        <v>112</v>
      </c>
      <c r="AC7" s="12" t="s">
        <v>41</v>
      </c>
      <c r="AD7" s="11" t="s">
        <v>26</v>
      </c>
      <c r="AE7" s="12" t="s">
        <v>27</v>
      </c>
      <c r="AF7" s="12" t="s">
        <v>112</v>
      </c>
      <c r="AG7" s="12" t="s">
        <v>41</v>
      </c>
      <c r="AH7" s="11" t="s">
        <v>26</v>
      </c>
      <c r="AI7" s="12" t="s">
        <v>27</v>
      </c>
      <c r="AJ7" s="12" t="s">
        <v>112</v>
      </c>
      <c r="AK7" s="12" t="s">
        <v>41</v>
      </c>
      <c r="AL7" s="86"/>
      <c r="AM7" s="86"/>
      <c r="AN7" s="86"/>
      <c r="AO7" s="86"/>
      <c r="AP7" s="86"/>
      <c r="AQ7" s="86"/>
      <c r="AR7" s="97"/>
      <c r="AS7" s="99"/>
      <c r="AT7" s="100"/>
      <c r="AU7" s="97"/>
    </row>
    <row r="8" spans="1:49" s="15" customFormat="1" ht="75" customHeight="1" thickBot="1">
      <c r="A8" s="13" t="s">
        <v>13</v>
      </c>
      <c r="B8" s="14" t="s">
        <v>110</v>
      </c>
      <c r="C8" s="13"/>
      <c r="D8" s="51">
        <f aca="true" t="shared" si="0" ref="D8:K8">SUM(D9:D26)</f>
        <v>1985</v>
      </c>
      <c r="E8" s="51">
        <f t="shared" si="0"/>
        <v>1132</v>
      </c>
      <c r="F8" s="51">
        <f t="shared" si="0"/>
        <v>219</v>
      </c>
      <c r="G8" s="51">
        <f t="shared" si="0"/>
        <v>580</v>
      </c>
      <c r="H8" s="51">
        <f t="shared" si="0"/>
        <v>505</v>
      </c>
      <c r="I8" s="51">
        <f t="shared" si="0"/>
        <v>15</v>
      </c>
      <c r="J8" s="51">
        <f t="shared" si="0"/>
        <v>60</v>
      </c>
      <c r="K8" s="51">
        <f t="shared" si="0"/>
        <v>0</v>
      </c>
      <c r="L8" s="51">
        <f aca="true" t="shared" si="1" ref="L8:AU8">SUM(L9:L26)</f>
        <v>333</v>
      </c>
      <c r="M8" s="51">
        <f t="shared" si="1"/>
        <v>853</v>
      </c>
      <c r="N8" s="51">
        <f t="shared" si="1"/>
        <v>75</v>
      </c>
      <c r="O8" s="51">
        <f t="shared" si="1"/>
        <v>114</v>
      </c>
      <c r="P8" s="51">
        <f t="shared" si="1"/>
        <v>76</v>
      </c>
      <c r="Q8" s="51">
        <f t="shared" si="1"/>
        <v>190</v>
      </c>
      <c r="R8" s="51">
        <f t="shared" si="1"/>
        <v>45</v>
      </c>
      <c r="S8" s="51">
        <f t="shared" si="1"/>
        <v>60</v>
      </c>
      <c r="T8" s="51">
        <f t="shared" si="1"/>
        <v>60</v>
      </c>
      <c r="U8" s="51">
        <f t="shared" si="1"/>
        <v>115</v>
      </c>
      <c r="V8" s="51">
        <f t="shared" si="1"/>
        <v>30</v>
      </c>
      <c r="W8" s="51">
        <f t="shared" si="1"/>
        <v>75</v>
      </c>
      <c r="X8" s="51">
        <f t="shared" si="1"/>
        <v>30</v>
      </c>
      <c r="Y8" s="51">
        <f t="shared" si="1"/>
        <v>65</v>
      </c>
      <c r="Z8" s="51">
        <f t="shared" si="1"/>
        <v>30</v>
      </c>
      <c r="AA8" s="51">
        <f t="shared" si="1"/>
        <v>120</v>
      </c>
      <c r="AB8" s="51">
        <f t="shared" si="1"/>
        <v>30</v>
      </c>
      <c r="AC8" s="51">
        <f t="shared" si="1"/>
        <v>69</v>
      </c>
      <c r="AD8" s="51">
        <f t="shared" si="1"/>
        <v>39</v>
      </c>
      <c r="AE8" s="51">
        <f t="shared" si="1"/>
        <v>153</v>
      </c>
      <c r="AF8" s="51">
        <f t="shared" si="1"/>
        <v>80</v>
      </c>
      <c r="AG8" s="51">
        <f t="shared" si="1"/>
        <v>234</v>
      </c>
      <c r="AH8" s="51">
        <f t="shared" si="1"/>
        <v>0</v>
      </c>
      <c r="AI8" s="51">
        <f t="shared" si="1"/>
        <v>58</v>
      </c>
      <c r="AJ8" s="51">
        <f t="shared" si="1"/>
        <v>57</v>
      </c>
      <c r="AK8" s="51">
        <f t="shared" si="1"/>
        <v>180</v>
      </c>
      <c r="AL8" s="52">
        <f t="shared" si="1"/>
        <v>17</v>
      </c>
      <c r="AM8" s="52">
        <f t="shared" si="1"/>
        <v>10</v>
      </c>
      <c r="AN8" s="52">
        <f t="shared" si="1"/>
        <v>8</v>
      </c>
      <c r="AO8" s="52">
        <f t="shared" si="1"/>
        <v>9</v>
      </c>
      <c r="AP8" s="52">
        <f t="shared" si="1"/>
        <v>18</v>
      </c>
      <c r="AQ8" s="52">
        <f t="shared" si="1"/>
        <v>15</v>
      </c>
      <c r="AR8" s="51">
        <f t="shared" si="1"/>
        <v>45.28</v>
      </c>
      <c r="AS8" s="51">
        <f t="shared" si="1"/>
        <v>0</v>
      </c>
      <c r="AT8" s="51">
        <f t="shared" si="1"/>
        <v>0</v>
      </c>
      <c r="AU8" s="51">
        <f t="shared" si="1"/>
        <v>25</v>
      </c>
      <c r="AW8" s="42"/>
    </row>
    <row r="9" spans="1:49" s="10" customFormat="1" ht="36" customHeight="1">
      <c r="A9" s="16" t="s">
        <v>10</v>
      </c>
      <c r="B9" s="17" t="s">
        <v>67</v>
      </c>
      <c r="C9" s="18" t="s">
        <v>64</v>
      </c>
      <c r="D9" s="43">
        <f>SUM(E9,M9)</f>
        <v>225</v>
      </c>
      <c r="E9" s="43">
        <f>SUM(F9:G9,L9)</f>
        <v>150</v>
      </c>
      <c r="F9" s="44">
        <f aca="true" t="shared" si="2" ref="F9:G24">SUM(N9,R9,V9,Z9,AD9,AH9)</f>
        <v>0</v>
      </c>
      <c r="G9" s="44">
        <f t="shared" si="2"/>
        <v>120</v>
      </c>
      <c r="H9" s="19">
        <v>120</v>
      </c>
      <c r="I9" s="19"/>
      <c r="J9" s="19"/>
      <c r="K9" s="19"/>
      <c r="L9" s="44">
        <f aca="true" t="shared" si="3" ref="L9:M24">SUM(P9,T9,X9,AB9,AF9,AJ9)</f>
        <v>30</v>
      </c>
      <c r="M9" s="43">
        <f t="shared" si="3"/>
        <v>75</v>
      </c>
      <c r="N9" s="20"/>
      <c r="O9" s="20">
        <v>15</v>
      </c>
      <c r="P9" s="20">
        <v>5</v>
      </c>
      <c r="Q9" s="20">
        <v>10</v>
      </c>
      <c r="R9" s="20"/>
      <c r="S9" s="20">
        <v>15</v>
      </c>
      <c r="T9" s="20">
        <v>5</v>
      </c>
      <c r="U9" s="20">
        <v>10</v>
      </c>
      <c r="V9" s="20"/>
      <c r="W9" s="20">
        <v>30</v>
      </c>
      <c r="X9" s="20">
        <v>5</v>
      </c>
      <c r="Y9" s="20">
        <v>10</v>
      </c>
      <c r="Z9" s="20"/>
      <c r="AA9" s="20">
        <v>30</v>
      </c>
      <c r="AB9" s="20">
        <v>5</v>
      </c>
      <c r="AC9" s="20">
        <v>15</v>
      </c>
      <c r="AD9" s="20"/>
      <c r="AE9" s="20">
        <v>15</v>
      </c>
      <c r="AF9" s="20">
        <v>5</v>
      </c>
      <c r="AG9" s="20">
        <v>10</v>
      </c>
      <c r="AH9" s="20"/>
      <c r="AI9" s="20">
        <v>15</v>
      </c>
      <c r="AJ9" s="20">
        <v>5</v>
      </c>
      <c r="AK9" s="20">
        <v>20</v>
      </c>
      <c r="AL9" s="62">
        <v>1</v>
      </c>
      <c r="AM9" s="62">
        <v>1</v>
      </c>
      <c r="AN9" s="62">
        <v>2</v>
      </c>
      <c r="AO9" s="62">
        <v>2</v>
      </c>
      <c r="AP9" s="62">
        <v>1</v>
      </c>
      <c r="AQ9" s="62">
        <v>2</v>
      </c>
      <c r="AR9" s="20">
        <f>E9/25</f>
        <v>6</v>
      </c>
      <c r="AS9" s="20"/>
      <c r="AT9" s="20"/>
      <c r="AU9" s="20">
        <f>SUM(AL9:AQ9)</f>
        <v>9</v>
      </c>
      <c r="AW9" s="42"/>
    </row>
    <row r="10" spans="1:49" s="10" customFormat="1" ht="36" customHeight="1">
      <c r="A10" s="16" t="s">
        <v>9</v>
      </c>
      <c r="B10" s="17" t="s">
        <v>59</v>
      </c>
      <c r="C10" s="18" t="s">
        <v>62</v>
      </c>
      <c r="D10" s="43">
        <f aca="true" t="shared" si="4" ref="D10:D24">SUM(E10,M10)</f>
        <v>35</v>
      </c>
      <c r="E10" s="43">
        <f aca="true" t="shared" si="5" ref="E10:E25">SUM(F10:G10,L10)</f>
        <v>30</v>
      </c>
      <c r="F10" s="44">
        <f t="shared" si="2"/>
        <v>0</v>
      </c>
      <c r="G10" s="44">
        <f t="shared" si="2"/>
        <v>30</v>
      </c>
      <c r="H10" s="19">
        <v>30</v>
      </c>
      <c r="I10" s="19"/>
      <c r="J10" s="19"/>
      <c r="K10" s="19"/>
      <c r="L10" s="44">
        <f t="shared" si="3"/>
        <v>0</v>
      </c>
      <c r="M10" s="43">
        <f t="shared" si="3"/>
        <v>5</v>
      </c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>
        <v>30</v>
      </c>
      <c r="AB10" s="20"/>
      <c r="AC10" s="20">
        <v>5</v>
      </c>
      <c r="AD10" s="20"/>
      <c r="AE10" s="20"/>
      <c r="AF10" s="20"/>
      <c r="AG10" s="20"/>
      <c r="AH10" s="20"/>
      <c r="AI10" s="20"/>
      <c r="AJ10" s="20"/>
      <c r="AK10" s="20"/>
      <c r="AL10" s="62"/>
      <c r="AM10" s="62"/>
      <c r="AN10" s="62"/>
      <c r="AO10" s="62">
        <v>1</v>
      </c>
      <c r="AP10" s="62"/>
      <c r="AQ10" s="62"/>
      <c r="AR10" s="20">
        <f aca="true" t="shared" si="6" ref="AR10:AR25">E10/25</f>
        <v>1.2</v>
      </c>
      <c r="AS10" s="20"/>
      <c r="AT10" s="20"/>
      <c r="AU10" s="20"/>
      <c r="AW10" s="42"/>
    </row>
    <row r="11" spans="1:49" s="10" customFormat="1" ht="36" customHeight="1">
      <c r="A11" s="16" t="s">
        <v>8</v>
      </c>
      <c r="B11" s="17" t="s">
        <v>106</v>
      </c>
      <c r="C11" s="18" t="s">
        <v>60</v>
      </c>
      <c r="D11" s="43">
        <f t="shared" si="4"/>
        <v>50</v>
      </c>
      <c r="E11" s="43">
        <f t="shared" si="5"/>
        <v>30</v>
      </c>
      <c r="F11" s="44">
        <f t="shared" si="2"/>
        <v>0</v>
      </c>
      <c r="G11" s="44">
        <f t="shared" si="2"/>
        <v>24</v>
      </c>
      <c r="H11" s="19">
        <v>24</v>
      </c>
      <c r="I11" s="19"/>
      <c r="J11" s="19"/>
      <c r="K11" s="19"/>
      <c r="L11" s="44">
        <f t="shared" si="3"/>
        <v>6</v>
      </c>
      <c r="M11" s="43">
        <f t="shared" si="3"/>
        <v>20</v>
      </c>
      <c r="N11" s="20"/>
      <c r="O11" s="20">
        <v>24</v>
      </c>
      <c r="P11" s="20">
        <v>6</v>
      </c>
      <c r="Q11" s="20">
        <v>20</v>
      </c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62">
        <v>2</v>
      </c>
      <c r="AM11" s="62"/>
      <c r="AN11" s="62"/>
      <c r="AO11" s="62"/>
      <c r="AP11" s="62"/>
      <c r="AQ11" s="62"/>
      <c r="AR11" s="20">
        <f t="shared" si="6"/>
        <v>1.2</v>
      </c>
      <c r="AS11" s="20"/>
      <c r="AT11" s="20"/>
      <c r="AU11" s="20">
        <f>SUM(AL11:AQ11)</f>
        <v>2</v>
      </c>
      <c r="AW11" s="42"/>
    </row>
    <row r="12" spans="1:49" s="10" customFormat="1" ht="36" customHeight="1">
      <c r="A12" s="16" t="s">
        <v>7</v>
      </c>
      <c r="B12" s="17" t="s">
        <v>69</v>
      </c>
      <c r="C12" s="18" t="s">
        <v>63</v>
      </c>
      <c r="D12" s="43">
        <f t="shared" si="4"/>
        <v>175</v>
      </c>
      <c r="E12" s="43">
        <f t="shared" si="5"/>
        <v>95</v>
      </c>
      <c r="F12" s="44">
        <f t="shared" si="2"/>
        <v>15</v>
      </c>
      <c r="G12" s="44">
        <f t="shared" si="2"/>
        <v>45</v>
      </c>
      <c r="H12" s="19">
        <v>45</v>
      </c>
      <c r="I12" s="19"/>
      <c r="J12" s="19"/>
      <c r="K12" s="19"/>
      <c r="L12" s="44">
        <f t="shared" si="3"/>
        <v>35</v>
      </c>
      <c r="M12" s="43">
        <f t="shared" si="3"/>
        <v>80</v>
      </c>
      <c r="N12" s="20"/>
      <c r="O12" s="20">
        <v>30</v>
      </c>
      <c r="P12" s="20">
        <v>15</v>
      </c>
      <c r="Q12" s="20">
        <v>30</v>
      </c>
      <c r="R12" s="20">
        <v>15</v>
      </c>
      <c r="S12" s="20">
        <v>15</v>
      </c>
      <c r="T12" s="20">
        <v>20</v>
      </c>
      <c r="U12" s="20">
        <v>50</v>
      </c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62">
        <v>3</v>
      </c>
      <c r="AM12" s="62">
        <v>4</v>
      </c>
      <c r="AN12" s="62"/>
      <c r="AO12" s="62"/>
      <c r="AP12" s="62"/>
      <c r="AQ12" s="62"/>
      <c r="AR12" s="20">
        <f t="shared" si="6"/>
        <v>3.8</v>
      </c>
      <c r="AS12" s="20"/>
      <c r="AT12" s="20"/>
      <c r="AU12" s="20"/>
      <c r="AW12" s="42"/>
    </row>
    <row r="13" spans="1:49" s="10" customFormat="1" ht="36" customHeight="1">
      <c r="A13" s="16" t="s">
        <v>6</v>
      </c>
      <c r="B13" s="17" t="s">
        <v>70</v>
      </c>
      <c r="C13" s="18" t="s">
        <v>78</v>
      </c>
      <c r="D13" s="43">
        <f t="shared" si="4"/>
        <v>125</v>
      </c>
      <c r="E13" s="43">
        <f t="shared" si="5"/>
        <v>76</v>
      </c>
      <c r="F13" s="44">
        <f t="shared" si="2"/>
        <v>28</v>
      </c>
      <c r="G13" s="44">
        <f t="shared" si="2"/>
        <v>28</v>
      </c>
      <c r="H13" s="19">
        <v>28</v>
      </c>
      <c r="I13" s="19"/>
      <c r="J13" s="19"/>
      <c r="K13" s="19"/>
      <c r="L13" s="44">
        <f t="shared" si="3"/>
        <v>20</v>
      </c>
      <c r="M13" s="43">
        <f t="shared" si="3"/>
        <v>49</v>
      </c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>
        <v>15</v>
      </c>
      <c r="AA13" s="20">
        <v>15</v>
      </c>
      <c r="AB13" s="20">
        <v>10</v>
      </c>
      <c r="AC13" s="20">
        <v>15</v>
      </c>
      <c r="AD13" s="20">
        <v>13</v>
      </c>
      <c r="AE13" s="20">
        <v>13</v>
      </c>
      <c r="AF13" s="20">
        <v>10</v>
      </c>
      <c r="AG13" s="20">
        <v>34</v>
      </c>
      <c r="AH13" s="20"/>
      <c r="AI13" s="20"/>
      <c r="AJ13" s="20"/>
      <c r="AK13" s="20"/>
      <c r="AL13" s="62"/>
      <c r="AM13" s="62"/>
      <c r="AN13" s="62"/>
      <c r="AO13" s="62">
        <v>2</v>
      </c>
      <c r="AP13" s="62">
        <v>3</v>
      </c>
      <c r="AQ13" s="62"/>
      <c r="AR13" s="20">
        <f t="shared" si="6"/>
        <v>3.04</v>
      </c>
      <c r="AS13" s="20"/>
      <c r="AT13" s="20"/>
      <c r="AU13" s="20"/>
      <c r="AW13" s="42"/>
    </row>
    <row r="14" spans="1:49" s="10" customFormat="1" ht="36" customHeight="1">
      <c r="A14" s="16" t="s">
        <v>5</v>
      </c>
      <c r="B14" s="17" t="s">
        <v>71</v>
      </c>
      <c r="C14" s="18" t="s">
        <v>79</v>
      </c>
      <c r="D14" s="43">
        <f t="shared" si="4"/>
        <v>100</v>
      </c>
      <c r="E14" s="43">
        <f t="shared" si="5"/>
        <v>50</v>
      </c>
      <c r="F14" s="44">
        <f t="shared" si="2"/>
        <v>15</v>
      </c>
      <c r="G14" s="44">
        <f t="shared" si="2"/>
        <v>15</v>
      </c>
      <c r="H14" s="19"/>
      <c r="I14" s="19">
        <v>15</v>
      </c>
      <c r="J14" s="19"/>
      <c r="K14" s="19"/>
      <c r="L14" s="44">
        <f t="shared" si="3"/>
        <v>20</v>
      </c>
      <c r="M14" s="43">
        <f t="shared" si="3"/>
        <v>50</v>
      </c>
      <c r="N14" s="20">
        <v>15</v>
      </c>
      <c r="O14" s="20">
        <v>15</v>
      </c>
      <c r="P14" s="20">
        <v>20</v>
      </c>
      <c r="Q14" s="20">
        <v>50</v>
      </c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62">
        <v>4</v>
      </c>
      <c r="AM14" s="62"/>
      <c r="AN14" s="62"/>
      <c r="AO14" s="62"/>
      <c r="AP14" s="62"/>
      <c r="AQ14" s="62"/>
      <c r="AR14" s="20">
        <f t="shared" si="6"/>
        <v>2</v>
      </c>
      <c r="AS14" s="20"/>
      <c r="AT14" s="20"/>
      <c r="AU14" s="20"/>
      <c r="AW14" s="42"/>
    </row>
    <row r="15" spans="1:49" s="10" customFormat="1" ht="36" customHeight="1">
      <c r="A15" s="16" t="s">
        <v>20</v>
      </c>
      <c r="B15" s="17" t="s">
        <v>72</v>
      </c>
      <c r="C15" s="18" t="s">
        <v>78</v>
      </c>
      <c r="D15" s="43">
        <f t="shared" si="4"/>
        <v>125</v>
      </c>
      <c r="E15" s="43">
        <f t="shared" si="5"/>
        <v>66</v>
      </c>
      <c r="F15" s="44">
        <f t="shared" si="2"/>
        <v>28</v>
      </c>
      <c r="G15" s="44">
        <f t="shared" si="2"/>
        <v>28</v>
      </c>
      <c r="H15" s="19">
        <v>28</v>
      </c>
      <c r="I15" s="19"/>
      <c r="J15" s="19"/>
      <c r="K15" s="19"/>
      <c r="L15" s="44">
        <f t="shared" si="3"/>
        <v>10</v>
      </c>
      <c r="M15" s="43">
        <f t="shared" si="3"/>
        <v>59</v>
      </c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>
        <v>15</v>
      </c>
      <c r="AA15" s="20">
        <v>15</v>
      </c>
      <c r="AB15" s="20">
        <v>5</v>
      </c>
      <c r="AC15" s="20">
        <v>19</v>
      </c>
      <c r="AD15" s="20">
        <v>13</v>
      </c>
      <c r="AE15" s="20">
        <v>13</v>
      </c>
      <c r="AF15" s="20">
        <v>5</v>
      </c>
      <c r="AG15" s="20">
        <v>40</v>
      </c>
      <c r="AH15" s="20"/>
      <c r="AI15" s="20"/>
      <c r="AJ15" s="20"/>
      <c r="AK15" s="20"/>
      <c r="AL15" s="62"/>
      <c r="AM15" s="62"/>
      <c r="AN15" s="62"/>
      <c r="AO15" s="62">
        <v>2</v>
      </c>
      <c r="AP15" s="62">
        <v>3</v>
      </c>
      <c r="AQ15" s="62"/>
      <c r="AR15" s="20">
        <f t="shared" si="6"/>
        <v>2.64</v>
      </c>
      <c r="AS15" s="20"/>
      <c r="AT15" s="20"/>
      <c r="AU15" s="20"/>
      <c r="AW15" s="42"/>
    </row>
    <row r="16" spans="1:49" s="10" customFormat="1" ht="36" customHeight="1">
      <c r="A16" s="16" t="s">
        <v>21</v>
      </c>
      <c r="B16" s="17" t="s">
        <v>73</v>
      </c>
      <c r="C16" s="18" t="s">
        <v>63</v>
      </c>
      <c r="D16" s="43">
        <f t="shared" si="4"/>
        <v>125</v>
      </c>
      <c r="E16" s="43">
        <f t="shared" si="5"/>
        <v>75</v>
      </c>
      <c r="F16" s="44">
        <f t="shared" si="2"/>
        <v>15</v>
      </c>
      <c r="G16" s="44">
        <f t="shared" si="2"/>
        <v>30</v>
      </c>
      <c r="H16" s="19">
        <v>30</v>
      </c>
      <c r="I16" s="19"/>
      <c r="J16" s="19"/>
      <c r="K16" s="19"/>
      <c r="L16" s="44">
        <f t="shared" si="3"/>
        <v>30</v>
      </c>
      <c r="M16" s="43">
        <f t="shared" si="3"/>
        <v>50</v>
      </c>
      <c r="N16" s="20"/>
      <c r="O16" s="20"/>
      <c r="P16" s="20"/>
      <c r="Q16" s="20"/>
      <c r="R16" s="20">
        <v>15</v>
      </c>
      <c r="S16" s="20">
        <v>30</v>
      </c>
      <c r="T16" s="20">
        <v>30</v>
      </c>
      <c r="U16" s="20">
        <v>50</v>
      </c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62"/>
      <c r="AM16" s="62">
        <v>5</v>
      </c>
      <c r="AN16" s="62"/>
      <c r="AO16" s="62"/>
      <c r="AP16" s="62"/>
      <c r="AQ16" s="62"/>
      <c r="AR16" s="20">
        <f t="shared" si="6"/>
        <v>3</v>
      </c>
      <c r="AS16" s="20"/>
      <c r="AT16" s="20"/>
      <c r="AU16" s="20"/>
      <c r="AW16" s="42"/>
    </row>
    <row r="17" spans="1:49" s="10" customFormat="1" ht="36" customHeight="1">
      <c r="A17" s="16" t="s">
        <v>22</v>
      </c>
      <c r="B17" s="17" t="s">
        <v>74</v>
      </c>
      <c r="C17" s="18" t="s">
        <v>65</v>
      </c>
      <c r="D17" s="43">
        <f t="shared" si="4"/>
        <v>100</v>
      </c>
      <c r="E17" s="43">
        <f t="shared" si="5"/>
        <v>60</v>
      </c>
      <c r="F17" s="44">
        <f t="shared" si="2"/>
        <v>15</v>
      </c>
      <c r="G17" s="44">
        <f t="shared" si="2"/>
        <v>30</v>
      </c>
      <c r="H17" s="19">
        <v>30</v>
      </c>
      <c r="I17" s="19"/>
      <c r="J17" s="19"/>
      <c r="K17" s="19"/>
      <c r="L17" s="44">
        <f t="shared" si="3"/>
        <v>15</v>
      </c>
      <c r="M17" s="43">
        <f t="shared" si="3"/>
        <v>40</v>
      </c>
      <c r="N17" s="20"/>
      <c r="O17" s="20"/>
      <c r="P17" s="20"/>
      <c r="Q17" s="20"/>
      <c r="R17" s="20"/>
      <c r="S17" s="20"/>
      <c r="T17" s="20"/>
      <c r="U17" s="20"/>
      <c r="V17" s="20">
        <v>15</v>
      </c>
      <c r="W17" s="20">
        <v>30</v>
      </c>
      <c r="X17" s="20">
        <v>15</v>
      </c>
      <c r="Y17" s="20">
        <v>40</v>
      </c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62"/>
      <c r="AM17" s="62"/>
      <c r="AN17" s="62">
        <v>4</v>
      </c>
      <c r="AO17" s="62"/>
      <c r="AP17" s="62"/>
      <c r="AQ17" s="62"/>
      <c r="AR17" s="20">
        <f t="shared" si="6"/>
        <v>2.4</v>
      </c>
      <c r="AS17" s="20"/>
      <c r="AT17" s="20"/>
      <c r="AU17" s="20"/>
      <c r="AW17" s="42"/>
    </row>
    <row r="18" spans="1:49" s="10" customFormat="1" ht="36" customHeight="1">
      <c r="A18" s="16" t="s">
        <v>23</v>
      </c>
      <c r="B18" s="17" t="s">
        <v>80</v>
      </c>
      <c r="C18" s="18" t="s">
        <v>78</v>
      </c>
      <c r="D18" s="43">
        <f t="shared" si="4"/>
        <v>75</v>
      </c>
      <c r="E18" s="43">
        <f t="shared" si="5"/>
        <v>49</v>
      </c>
      <c r="F18" s="44">
        <f t="shared" si="2"/>
        <v>13</v>
      </c>
      <c r="G18" s="44">
        <f t="shared" si="2"/>
        <v>26</v>
      </c>
      <c r="H18" s="19">
        <v>26</v>
      </c>
      <c r="I18" s="19"/>
      <c r="J18" s="19"/>
      <c r="K18" s="19"/>
      <c r="L18" s="44">
        <f t="shared" si="3"/>
        <v>10</v>
      </c>
      <c r="M18" s="43">
        <f t="shared" si="3"/>
        <v>26</v>
      </c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>
        <v>13</v>
      </c>
      <c r="AE18" s="20">
        <v>26</v>
      </c>
      <c r="AF18" s="20">
        <v>10</v>
      </c>
      <c r="AG18" s="20">
        <v>26</v>
      </c>
      <c r="AH18" s="20"/>
      <c r="AI18" s="20"/>
      <c r="AJ18" s="20"/>
      <c r="AK18" s="20"/>
      <c r="AL18" s="62"/>
      <c r="AM18" s="62"/>
      <c r="AN18" s="62"/>
      <c r="AO18" s="62"/>
      <c r="AP18" s="62">
        <v>3</v>
      </c>
      <c r="AQ18" s="62"/>
      <c r="AR18" s="20">
        <f t="shared" si="6"/>
        <v>1.96</v>
      </c>
      <c r="AS18" s="20"/>
      <c r="AT18" s="20"/>
      <c r="AU18" s="20"/>
      <c r="AW18" s="42"/>
    </row>
    <row r="19" spans="1:49" s="10" customFormat="1" ht="36" customHeight="1">
      <c r="A19" s="16" t="s">
        <v>24</v>
      </c>
      <c r="B19" s="17" t="s">
        <v>75</v>
      </c>
      <c r="C19" s="18" t="s">
        <v>60</v>
      </c>
      <c r="D19" s="43">
        <f t="shared" si="4"/>
        <v>50</v>
      </c>
      <c r="E19" s="43">
        <f t="shared" si="5"/>
        <v>30</v>
      </c>
      <c r="F19" s="44">
        <f t="shared" si="2"/>
        <v>15</v>
      </c>
      <c r="G19" s="44">
        <f t="shared" si="2"/>
        <v>15</v>
      </c>
      <c r="H19" s="19">
        <v>15</v>
      </c>
      <c r="I19" s="19"/>
      <c r="J19" s="19"/>
      <c r="K19" s="19"/>
      <c r="L19" s="44">
        <f t="shared" si="3"/>
        <v>0</v>
      </c>
      <c r="M19" s="43">
        <f t="shared" si="3"/>
        <v>20</v>
      </c>
      <c r="N19" s="20">
        <v>15</v>
      </c>
      <c r="O19" s="20">
        <v>15</v>
      </c>
      <c r="P19" s="20">
        <v>0</v>
      </c>
      <c r="Q19" s="20">
        <v>20</v>
      </c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62">
        <v>2</v>
      </c>
      <c r="AM19" s="62"/>
      <c r="AN19" s="62"/>
      <c r="AO19" s="62"/>
      <c r="AP19" s="62"/>
      <c r="AQ19" s="62"/>
      <c r="AR19" s="20">
        <f t="shared" si="6"/>
        <v>1.2</v>
      </c>
      <c r="AS19" s="20"/>
      <c r="AT19" s="20"/>
      <c r="AU19" s="20"/>
      <c r="AW19" s="42"/>
    </row>
    <row r="20" spans="1:49" s="10" customFormat="1" ht="36" customHeight="1">
      <c r="A20" s="16" t="s">
        <v>25</v>
      </c>
      <c r="B20" s="17" t="s">
        <v>101</v>
      </c>
      <c r="C20" s="18" t="s">
        <v>79</v>
      </c>
      <c r="D20" s="43">
        <f t="shared" si="4"/>
        <v>100</v>
      </c>
      <c r="E20" s="43">
        <f t="shared" si="5"/>
        <v>50</v>
      </c>
      <c r="F20" s="44">
        <f t="shared" si="2"/>
        <v>15</v>
      </c>
      <c r="G20" s="44">
        <f t="shared" si="2"/>
        <v>15</v>
      </c>
      <c r="H20" s="19">
        <v>15</v>
      </c>
      <c r="I20" s="19"/>
      <c r="J20" s="19"/>
      <c r="K20" s="19"/>
      <c r="L20" s="44">
        <f t="shared" si="3"/>
        <v>20</v>
      </c>
      <c r="M20" s="43">
        <f t="shared" si="3"/>
        <v>50</v>
      </c>
      <c r="N20" s="20">
        <v>15</v>
      </c>
      <c r="O20" s="20">
        <v>15</v>
      </c>
      <c r="P20" s="20">
        <v>20</v>
      </c>
      <c r="Q20" s="20">
        <v>50</v>
      </c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62">
        <v>4</v>
      </c>
      <c r="AM20" s="62"/>
      <c r="AN20" s="62"/>
      <c r="AO20" s="62"/>
      <c r="AP20" s="62"/>
      <c r="AQ20" s="62"/>
      <c r="AR20" s="20">
        <f t="shared" si="6"/>
        <v>2</v>
      </c>
      <c r="AS20" s="20"/>
      <c r="AT20" s="20"/>
      <c r="AU20" s="20"/>
      <c r="AW20" s="42"/>
    </row>
    <row r="21" spans="1:49" s="10" customFormat="1" ht="36" customHeight="1">
      <c r="A21" s="16" t="s">
        <v>77</v>
      </c>
      <c r="B21" s="17" t="s">
        <v>76</v>
      </c>
      <c r="C21" s="18" t="s">
        <v>78</v>
      </c>
      <c r="D21" s="43">
        <f t="shared" si="4"/>
        <v>200</v>
      </c>
      <c r="E21" s="43">
        <f t="shared" si="5"/>
        <v>121</v>
      </c>
      <c r="F21" s="44">
        <f t="shared" si="2"/>
        <v>15</v>
      </c>
      <c r="G21" s="44">
        <f t="shared" si="2"/>
        <v>71</v>
      </c>
      <c r="H21" s="19">
        <v>71</v>
      </c>
      <c r="I21" s="19"/>
      <c r="J21" s="19"/>
      <c r="K21" s="19"/>
      <c r="L21" s="44">
        <f t="shared" si="3"/>
        <v>35</v>
      </c>
      <c r="M21" s="43">
        <f t="shared" si="3"/>
        <v>79</v>
      </c>
      <c r="N21" s="20"/>
      <c r="O21" s="20"/>
      <c r="P21" s="20"/>
      <c r="Q21" s="20"/>
      <c r="R21" s="20"/>
      <c r="S21" s="20"/>
      <c r="T21" s="20"/>
      <c r="U21" s="20"/>
      <c r="V21" s="20">
        <v>15</v>
      </c>
      <c r="W21" s="20">
        <v>15</v>
      </c>
      <c r="X21" s="20">
        <v>10</v>
      </c>
      <c r="Y21" s="20">
        <v>15</v>
      </c>
      <c r="Z21" s="20"/>
      <c r="AA21" s="20">
        <v>30</v>
      </c>
      <c r="AB21" s="20">
        <v>10</v>
      </c>
      <c r="AC21" s="20">
        <v>15</v>
      </c>
      <c r="AD21" s="20"/>
      <c r="AE21" s="20">
        <v>26</v>
      </c>
      <c r="AF21" s="20">
        <v>15</v>
      </c>
      <c r="AG21" s="20">
        <v>49</v>
      </c>
      <c r="AH21" s="20"/>
      <c r="AI21" s="20"/>
      <c r="AJ21" s="20"/>
      <c r="AK21" s="20"/>
      <c r="AL21" s="62"/>
      <c r="AM21" s="62"/>
      <c r="AN21" s="62">
        <v>2</v>
      </c>
      <c r="AO21" s="62">
        <v>2</v>
      </c>
      <c r="AP21" s="62">
        <v>4</v>
      </c>
      <c r="AQ21" s="62"/>
      <c r="AR21" s="20">
        <f t="shared" si="6"/>
        <v>4.84</v>
      </c>
      <c r="AS21" s="20"/>
      <c r="AT21" s="20"/>
      <c r="AU21" s="20"/>
      <c r="AW21" s="42"/>
    </row>
    <row r="22" spans="1:49" s="10" customFormat="1" ht="36" customHeight="1">
      <c r="A22" s="16" t="s">
        <v>83</v>
      </c>
      <c r="B22" s="17" t="s">
        <v>102</v>
      </c>
      <c r="C22" s="18" t="s">
        <v>60</v>
      </c>
      <c r="D22" s="43">
        <f t="shared" si="4"/>
        <v>25</v>
      </c>
      <c r="E22" s="43">
        <f t="shared" si="5"/>
        <v>20</v>
      </c>
      <c r="F22" s="44">
        <f t="shared" si="2"/>
        <v>15</v>
      </c>
      <c r="G22" s="44">
        <f t="shared" si="2"/>
        <v>0</v>
      </c>
      <c r="H22" s="19"/>
      <c r="I22" s="19"/>
      <c r="J22" s="19"/>
      <c r="K22" s="19"/>
      <c r="L22" s="44">
        <f t="shared" si="3"/>
        <v>5</v>
      </c>
      <c r="M22" s="43">
        <f t="shared" si="3"/>
        <v>5</v>
      </c>
      <c r="N22" s="20">
        <v>15</v>
      </c>
      <c r="O22" s="20"/>
      <c r="P22" s="20">
        <v>5</v>
      </c>
      <c r="Q22" s="20">
        <v>5</v>
      </c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62">
        <v>1</v>
      </c>
      <c r="AM22" s="62"/>
      <c r="AN22" s="62"/>
      <c r="AO22" s="62"/>
      <c r="AP22" s="62"/>
      <c r="AQ22" s="62"/>
      <c r="AR22" s="20">
        <f t="shared" si="6"/>
        <v>0.8</v>
      </c>
      <c r="AS22" s="20"/>
      <c r="AT22" s="20"/>
      <c r="AU22" s="20"/>
      <c r="AW22" s="42"/>
    </row>
    <row r="23" spans="1:49" s="10" customFormat="1" ht="36" customHeight="1">
      <c r="A23" s="16" t="s">
        <v>84</v>
      </c>
      <c r="B23" s="17" t="s">
        <v>81</v>
      </c>
      <c r="C23" s="18" t="s">
        <v>66</v>
      </c>
      <c r="D23" s="43">
        <f t="shared" si="4"/>
        <v>25</v>
      </c>
      <c r="E23" s="43">
        <f t="shared" si="5"/>
        <v>15</v>
      </c>
      <c r="F23" s="44">
        <f t="shared" si="2"/>
        <v>0</v>
      </c>
      <c r="G23" s="44">
        <f t="shared" si="2"/>
        <v>13</v>
      </c>
      <c r="H23" s="19">
        <v>13</v>
      </c>
      <c r="I23" s="19"/>
      <c r="J23" s="19"/>
      <c r="K23" s="19"/>
      <c r="L23" s="44">
        <f t="shared" si="3"/>
        <v>2</v>
      </c>
      <c r="M23" s="43">
        <f t="shared" si="3"/>
        <v>10</v>
      </c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>
        <v>13</v>
      </c>
      <c r="AJ23" s="20">
        <v>2</v>
      </c>
      <c r="AK23" s="20">
        <v>10</v>
      </c>
      <c r="AL23" s="62"/>
      <c r="AM23" s="62"/>
      <c r="AN23" s="62"/>
      <c r="AO23" s="62"/>
      <c r="AP23" s="62"/>
      <c r="AQ23" s="62">
        <v>1</v>
      </c>
      <c r="AR23" s="20">
        <f t="shared" si="6"/>
        <v>0.6</v>
      </c>
      <c r="AS23" s="20"/>
      <c r="AT23" s="20"/>
      <c r="AU23" s="20"/>
      <c r="AW23" s="42"/>
    </row>
    <row r="24" spans="1:49" s="10" customFormat="1" ht="36" customHeight="1">
      <c r="A24" s="16" t="s">
        <v>85</v>
      </c>
      <c r="B24" s="17" t="s">
        <v>82</v>
      </c>
      <c r="C24" s="18" t="s">
        <v>61</v>
      </c>
      <c r="D24" s="43">
        <f t="shared" si="4"/>
        <v>50</v>
      </c>
      <c r="E24" s="43">
        <f t="shared" si="5"/>
        <v>35</v>
      </c>
      <c r="F24" s="44">
        <f t="shared" si="2"/>
        <v>0</v>
      </c>
      <c r="G24" s="44">
        <f t="shared" si="2"/>
        <v>30</v>
      </c>
      <c r="H24" s="19">
        <v>30</v>
      </c>
      <c r="I24" s="19"/>
      <c r="J24" s="19"/>
      <c r="K24" s="19"/>
      <c r="L24" s="44">
        <f t="shared" si="3"/>
        <v>5</v>
      </c>
      <c r="M24" s="43">
        <f t="shared" si="3"/>
        <v>15</v>
      </c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>
        <v>30</v>
      </c>
      <c r="AF24" s="20">
        <v>5</v>
      </c>
      <c r="AG24" s="20">
        <v>15</v>
      </c>
      <c r="AH24" s="20"/>
      <c r="AI24" s="20"/>
      <c r="AJ24" s="20"/>
      <c r="AK24" s="20"/>
      <c r="AL24" s="62"/>
      <c r="AM24" s="62"/>
      <c r="AN24" s="62"/>
      <c r="AO24" s="62"/>
      <c r="AP24" s="62">
        <v>2</v>
      </c>
      <c r="AQ24" s="62"/>
      <c r="AR24" s="20">
        <f t="shared" si="6"/>
        <v>1.4</v>
      </c>
      <c r="AS24" s="20"/>
      <c r="AT24" s="20"/>
      <c r="AU24" s="20"/>
      <c r="AW24" s="42"/>
    </row>
    <row r="25" spans="1:49" s="10" customFormat="1" ht="36" customHeight="1">
      <c r="A25" s="16" t="s">
        <v>86</v>
      </c>
      <c r="B25" s="17" t="s">
        <v>105</v>
      </c>
      <c r="C25" s="18" t="s">
        <v>87</v>
      </c>
      <c r="D25" s="43">
        <f>SUM(E25,M25)</f>
        <v>350</v>
      </c>
      <c r="E25" s="43">
        <f t="shared" si="5"/>
        <v>140</v>
      </c>
      <c r="F25" s="44">
        <f>SUM(N25,R25,V25,Z25,AD25,AH25)</f>
        <v>0</v>
      </c>
      <c r="G25" s="44">
        <f>SUM(O25,S25,W25,AA25,AE25,AI25)</f>
        <v>60</v>
      </c>
      <c r="H25" s="19"/>
      <c r="I25" s="19"/>
      <c r="J25" s="19">
        <v>60</v>
      </c>
      <c r="K25" s="19"/>
      <c r="L25" s="44">
        <f>SUM(P25,T25,X25,AB25,AF25,AJ25)</f>
        <v>80</v>
      </c>
      <c r="M25" s="43">
        <f>SUM(Q25,U25,Y25,AC25,AG25,AK25)</f>
        <v>210</v>
      </c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>
        <v>30</v>
      </c>
      <c r="AF25" s="20">
        <v>30</v>
      </c>
      <c r="AG25" s="20">
        <v>60</v>
      </c>
      <c r="AH25" s="20"/>
      <c r="AI25" s="20">
        <v>30</v>
      </c>
      <c r="AJ25" s="20">
        <v>50</v>
      </c>
      <c r="AK25" s="20">
        <v>150</v>
      </c>
      <c r="AL25" s="62"/>
      <c r="AM25" s="62"/>
      <c r="AN25" s="62"/>
      <c r="AO25" s="62"/>
      <c r="AP25" s="62">
        <v>2</v>
      </c>
      <c r="AQ25" s="62">
        <v>12</v>
      </c>
      <c r="AR25" s="20">
        <f t="shared" si="6"/>
        <v>5.6</v>
      </c>
      <c r="AS25" s="20"/>
      <c r="AT25" s="20"/>
      <c r="AU25" s="20">
        <f>SUM(AL25:AQ25)</f>
        <v>14</v>
      </c>
      <c r="AW25" s="42"/>
    </row>
    <row r="26" spans="1:49" s="10" customFormat="1" ht="36" customHeight="1" thickBot="1">
      <c r="A26" s="16" t="s">
        <v>137</v>
      </c>
      <c r="B26" s="17" t="s">
        <v>138</v>
      </c>
      <c r="C26" s="18" t="s">
        <v>162</v>
      </c>
      <c r="D26" s="43">
        <f>SUM(E26,M26)</f>
        <v>50</v>
      </c>
      <c r="E26" s="43">
        <f>SUM(F26:G26,L26)</f>
        <v>40</v>
      </c>
      <c r="F26" s="44">
        <f>SUM(N26,R26,V26,Z26,AD26,AH26)</f>
        <v>30</v>
      </c>
      <c r="G26" s="44">
        <f>SUM(O26,S26,W26,AA26,AE26,AI26)</f>
        <v>0</v>
      </c>
      <c r="H26" s="19"/>
      <c r="I26" s="19"/>
      <c r="J26" s="19"/>
      <c r="K26" s="19"/>
      <c r="L26" s="44">
        <f>SUM(P26,T26,X26,AB26,AF26,AJ26)</f>
        <v>10</v>
      </c>
      <c r="M26" s="43">
        <f>SUM(Q26,U26,Y26,AC26,AG26,AK26)</f>
        <v>10</v>
      </c>
      <c r="N26" s="20">
        <v>15</v>
      </c>
      <c r="O26" s="20"/>
      <c r="P26" s="20">
        <v>5</v>
      </c>
      <c r="Q26" s="20">
        <v>5</v>
      </c>
      <c r="R26" s="20">
        <v>15</v>
      </c>
      <c r="S26" s="20"/>
      <c r="T26" s="20">
        <v>5</v>
      </c>
      <c r="U26" s="20">
        <v>5</v>
      </c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62"/>
      <c r="AM26" s="62"/>
      <c r="AN26" s="62"/>
      <c r="AO26" s="62"/>
      <c r="AP26" s="62"/>
      <c r="AQ26" s="62"/>
      <c r="AR26" s="20">
        <f>E26/25</f>
        <v>1.6</v>
      </c>
      <c r="AS26" s="20"/>
      <c r="AT26" s="20"/>
      <c r="AU26" s="20"/>
      <c r="AW26" s="42"/>
    </row>
    <row r="27" spans="1:49" s="15" customFormat="1" ht="99.75" customHeight="1" thickBot="1">
      <c r="A27" s="13" t="s">
        <v>18</v>
      </c>
      <c r="B27" s="14" t="s">
        <v>88</v>
      </c>
      <c r="C27" s="13"/>
      <c r="D27" s="51">
        <f aca="true" t="shared" si="7" ref="D27:AU27">SUM(D28:D34)</f>
        <v>620</v>
      </c>
      <c r="E27" s="51">
        <f t="shared" si="7"/>
        <v>320</v>
      </c>
      <c r="F27" s="51">
        <f t="shared" si="7"/>
        <v>60</v>
      </c>
      <c r="G27" s="51">
        <f t="shared" si="7"/>
        <v>180</v>
      </c>
      <c r="H27" s="51">
        <f t="shared" si="7"/>
        <v>180</v>
      </c>
      <c r="I27" s="51">
        <f t="shared" si="7"/>
        <v>0</v>
      </c>
      <c r="J27" s="51">
        <f t="shared" si="7"/>
        <v>0</v>
      </c>
      <c r="K27" s="51">
        <f>SUM(K28:K34)</f>
        <v>0</v>
      </c>
      <c r="L27" s="51">
        <f t="shared" si="7"/>
        <v>80</v>
      </c>
      <c r="M27" s="51">
        <f t="shared" si="7"/>
        <v>300</v>
      </c>
      <c r="N27" s="51">
        <f t="shared" si="7"/>
        <v>15</v>
      </c>
      <c r="O27" s="51">
        <f t="shared" si="7"/>
        <v>45</v>
      </c>
      <c r="P27" s="51">
        <f t="shared" si="7"/>
        <v>20</v>
      </c>
      <c r="Q27" s="51">
        <f t="shared" si="7"/>
        <v>45</v>
      </c>
      <c r="R27" s="51">
        <f t="shared" si="7"/>
        <v>30</v>
      </c>
      <c r="S27" s="51">
        <f t="shared" si="7"/>
        <v>90</v>
      </c>
      <c r="T27" s="51">
        <f t="shared" si="7"/>
        <v>50</v>
      </c>
      <c r="U27" s="51">
        <f t="shared" si="7"/>
        <v>105</v>
      </c>
      <c r="V27" s="51">
        <f t="shared" si="7"/>
        <v>15</v>
      </c>
      <c r="W27" s="51">
        <f t="shared" si="7"/>
        <v>45</v>
      </c>
      <c r="X27" s="51">
        <f t="shared" si="7"/>
        <v>10</v>
      </c>
      <c r="Y27" s="51">
        <f t="shared" si="7"/>
        <v>30</v>
      </c>
      <c r="Z27" s="51">
        <f t="shared" si="7"/>
        <v>0</v>
      </c>
      <c r="AA27" s="51">
        <f t="shared" si="7"/>
        <v>0</v>
      </c>
      <c r="AB27" s="51">
        <f t="shared" si="7"/>
        <v>0</v>
      </c>
      <c r="AC27" s="51">
        <f t="shared" si="7"/>
        <v>120</v>
      </c>
      <c r="AD27" s="51">
        <f t="shared" si="7"/>
        <v>0</v>
      </c>
      <c r="AE27" s="51">
        <f t="shared" si="7"/>
        <v>0</v>
      </c>
      <c r="AF27" s="51">
        <f t="shared" si="7"/>
        <v>0</v>
      </c>
      <c r="AG27" s="51">
        <f t="shared" si="7"/>
        <v>0</v>
      </c>
      <c r="AH27" s="51">
        <f t="shared" si="7"/>
        <v>0</v>
      </c>
      <c r="AI27" s="51">
        <f t="shared" si="7"/>
        <v>0</v>
      </c>
      <c r="AJ27" s="51">
        <f t="shared" si="7"/>
        <v>0</v>
      </c>
      <c r="AK27" s="51">
        <f t="shared" si="7"/>
        <v>0</v>
      </c>
      <c r="AL27" s="52">
        <f t="shared" si="7"/>
        <v>5</v>
      </c>
      <c r="AM27" s="52">
        <f t="shared" si="7"/>
        <v>11</v>
      </c>
      <c r="AN27" s="52">
        <f t="shared" si="7"/>
        <v>4</v>
      </c>
      <c r="AO27" s="52">
        <f t="shared" si="7"/>
        <v>4</v>
      </c>
      <c r="AP27" s="52">
        <f t="shared" si="7"/>
        <v>0</v>
      </c>
      <c r="AQ27" s="52">
        <f t="shared" si="7"/>
        <v>0</v>
      </c>
      <c r="AR27" s="52">
        <f t="shared" si="7"/>
        <v>12.799999999999999</v>
      </c>
      <c r="AS27" s="52">
        <f t="shared" si="7"/>
        <v>0</v>
      </c>
      <c r="AT27" s="52">
        <f t="shared" si="7"/>
        <v>14</v>
      </c>
      <c r="AU27" s="52">
        <f t="shared" si="7"/>
        <v>2</v>
      </c>
      <c r="AW27" s="42"/>
    </row>
    <row r="28" spans="1:49" s="10" customFormat="1" ht="36" customHeight="1">
      <c r="A28" s="16" t="s">
        <v>10</v>
      </c>
      <c r="B28" s="17" t="s">
        <v>89</v>
      </c>
      <c r="C28" s="18" t="s">
        <v>58</v>
      </c>
      <c r="D28" s="43">
        <f aca="true" t="shared" si="8" ref="D28:D34">SUM(E28,M28)</f>
        <v>100</v>
      </c>
      <c r="E28" s="43">
        <f aca="true" t="shared" si="9" ref="E28:E34">SUM(F28:G28,L28)</f>
        <v>70</v>
      </c>
      <c r="F28" s="44">
        <f aca="true" t="shared" si="10" ref="F28:G34">SUM(N28,R28,V28,Z28,AD28,AH28)</f>
        <v>15</v>
      </c>
      <c r="G28" s="44">
        <f t="shared" si="10"/>
        <v>45</v>
      </c>
      <c r="H28" s="19">
        <v>45</v>
      </c>
      <c r="I28" s="19"/>
      <c r="J28" s="19"/>
      <c r="K28" s="19"/>
      <c r="L28" s="44">
        <f aca="true" t="shared" si="11" ref="L28:M34">SUM(P28,T28,X28,AB28,AF28,AJ28)</f>
        <v>10</v>
      </c>
      <c r="M28" s="43">
        <f t="shared" si="11"/>
        <v>30</v>
      </c>
      <c r="N28" s="20"/>
      <c r="O28" s="20"/>
      <c r="P28" s="20"/>
      <c r="Q28" s="20"/>
      <c r="R28" s="20">
        <v>15</v>
      </c>
      <c r="S28" s="20">
        <v>45</v>
      </c>
      <c r="T28" s="20">
        <v>10</v>
      </c>
      <c r="U28" s="20">
        <v>30</v>
      </c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62"/>
      <c r="AM28" s="62">
        <v>4</v>
      </c>
      <c r="AN28" s="62"/>
      <c r="AO28" s="62"/>
      <c r="AP28" s="62"/>
      <c r="AQ28" s="62"/>
      <c r="AR28" s="20">
        <f aca="true" t="shared" si="12" ref="AR28:AR34">E28/25</f>
        <v>2.8</v>
      </c>
      <c r="AS28" s="20"/>
      <c r="AT28" s="20"/>
      <c r="AU28" s="20"/>
      <c r="AW28" s="42"/>
    </row>
    <row r="29" spans="1:49" s="10" customFormat="1" ht="36" customHeight="1">
      <c r="A29" s="16" t="s">
        <v>9</v>
      </c>
      <c r="B29" s="17" t="s">
        <v>113</v>
      </c>
      <c r="C29" s="18" t="s">
        <v>68</v>
      </c>
      <c r="D29" s="43">
        <f t="shared" si="8"/>
        <v>50</v>
      </c>
      <c r="E29" s="43">
        <f t="shared" si="9"/>
        <v>35</v>
      </c>
      <c r="F29" s="44">
        <f t="shared" si="10"/>
        <v>15</v>
      </c>
      <c r="G29" s="44">
        <f t="shared" si="10"/>
        <v>15</v>
      </c>
      <c r="H29" s="19">
        <v>15</v>
      </c>
      <c r="I29" s="19"/>
      <c r="J29" s="19"/>
      <c r="K29" s="19"/>
      <c r="L29" s="44">
        <f t="shared" si="11"/>
        <v>5</v>
      </c>
      <c r="M29" s="43">
        <f t="shared" si="11"/>
        <v>15</v>
      </c>
      <c r="N29" s="20"/>
      <c r="O29" s="20"/>
      <c r="P29" s="20"/>
      <c r="Q29" s="20"/>
      <c r="R29" s="20"/>
      <c r="S29" s="20"/>
      <c r="T29" s="20"/>
      <c r="U29" s="20"/>
      <c r="V29" s="20">
        <v>15</v>
      </c>
      <c r="W29" s="20">
        <v>15</v>
      </c>
      <c r="X29" s="20">
        <v>5</v>
      </c>
      <c r="Y29" s="20">
        <v>15</v>
      </c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62"/>
      <c r="AM29" s="62"/>
      <c r="AN29" s="62">
        <v>2</v>
      </c>
      <c r="AO29" s="62"/>
      <c r="AP29" s="62"/>
      <c r="AQ29" s="62"/>
      <c r="AR29" s="20">
        <f t="shared" si="12"/>
        <v>1.4</v>
      </c>
      <c r="AS29" s="20"/>
      <c r="AT29" s="20">
        <f>SUM(AL29:AQ29)</f>
        <v>2</v>
      </c>
      <c r="AU29" s="20"/>
      <c r="AW29" s="42"/>
    </row>
    <row r="30" spans="1:49" s="10" customFormat="1" ht="36" customHeight="1">
      <c r="A30" s="16" t="s">
        <v>8</v>
      </c>
      <c r="B30" s="17" t="s">
        <v>103</v>
      </c>
      <c r="C30" s="18" t="s">
        <v>63</v>
      </c>
      <c r="D30" s="43">
        <f t="shared" si="8"/>
        <v>150</v>
      </c>
      <c r="E30" s="43">
        <f t="shared" si="9"/>
        <v>95</v>
      </c>
      <c r="F30" s="44">
        <f t="shared" si="10"/>
        <v>15</v>
      </c>
      <c r="G30" s="44">
        <f t="shared" si="10"/>
        <v>45</v>
      </c>
      <c r="H30" s="19">
        <v>45</v>
      </c>
      <c r="I30" s="19"/>
      <c r="J30" s="19"/>
      <c r="K30" s="19"/>
      <c r="L30" s="44">
        <f t="shared" si="11"/>
        <v>35</v>
      </c>
      <c r="M30" s="43">
        <f t="shared" si="11"/>
        <v>55</v>
      </c>
      <c r="N30" s="20"/>
      <c r="O30" s="20">
        <v>30</v>
      </c>
      <c r="P30" s="20">
        <v>10</v>
      </c>
      <c r="Q30" s="20">
        <v>10</v>
      </c>
      <c r="R30" s="20">
        <v>15</v>
      </c>
      <c r="S30" s="20">
        <v>15</v>
      </c>
      <c r="T30" s="20">
        <v>25</v>
      </c>
      <c r="U30" s="20">
        <v>45</v>
      </c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62">
        <v>2</v>
      </c>
      <c r="AM30" s="62">
        <v>4</v>
      </c>
      <c r="AN30" s="62"/>
      <c r="AO30" s="62"/>
      <c r="AP30" s="62"/>
      <c r="AQ30" s="62"/>
      <c r="AR30" s="20">
        <f t="shared" si="12"/>
        <v>3.8</v>
      </c>
      <c r="AS30" s="20"/>
      <c r="AT30" s="20">
        <f>SUM(AL30:AQ30)</f>
        <v>6</v>
      </c>
      <c r="AU30" s="20"/>
      <c r="AW30" s="42"/>
    </row>
    <row r="31" spans="1:49" s="10" customFormat="1" ht="36" customHeight="1">
      <c r="A31" s="16" t="s">
        <v>7</v>
      </c>
      <c r="B31" s="17" t="s">
        <v>90</v>
      </c>
      <c r="C31" s="18" t="s">
        <v>63</v>
      </c>
      <c r="D31" s="43">
        <f t="shared" si="8"/>
        <v>150</v>
      </c>
      <c r="E31" s="43">
        <f t="shared" si="9"/>
        <v>85</v>
      </c>
      <c r="F31" s="44">
        <f t="shared" si="10"/>
        <v>15</v>
      </c>
      <c r="G31" s="44">
        <f t="shared" si="10"/>
        <v>45</v>
      </c>
      <c r="H31" s="19">
        <v>45</v>
      </c>
      <c r="I31" s="19"/>
      <c r="J31" s="19"/>
      <c r="K31" s="19"/>
      <c r="L31" s="44">
        <f t="shared" si="11"/>
        <v>25</v>
      </c>
      <c r="M31" s="43">
        <f t="shared" si="11"/>
        <v>65</v>
      </c>
      <c r="N31" s="20">
        <v>15</v>
      </c>
      <c r="O31" s="20">
        <v>15</v>
      </c>
      <c r="P31" s="20">
        <v>10</v>
      </c>
      <c r="Q31" s="20">
        <v>35</v>
      </c>
      <c r="R31" s="20"/>
      <c r="S31" s="20">
        <v>30</v>
      </c>
      <c r="T31" s="20">
        <v>15</v>
      </c>
      <c r="U31" s="20">
        <v>30</v>
      </c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62">
        <v>3</v>
      </c>
      <c r="AM31" s="62">
        <v>3</v>
      </c>
      <c r="AN31" s="62"/>
      <c r="AO31" s="62"/>
      <c r="AP31" s="62"/>
      <c r="AQ31" s="62"/>
      <c r="AR31" s="20">
        <f t="shared" si="12"/>
        <v>3.4</v>
      </c>
      <c r="AS31" s="20"/>
      <c r="AT31" s="20">
        <f>SUM(AL31:AQ31)</f>
        <v>6</v>
      </c>
      <c r="AU31" s="20"/>
      <c r="AW31" s="42"/>
    </row>
    <row r="32" spans="1:49" s="10" customFormat="1" ht="36" customHeight="1">
      <c r="A32" s="16" t="s">
        <v>6</v>
      </c>
      <c r="B32" s="17" t="s">
        <v>107</v>
      </c>
      <c r="C32" s="18" t="s">
        <v>68</v>
      </c>
      <c r="D32" s="43">
        <f t="shared" si="8"/>
        <v>50</v>
      </c>
      <c r="E32" s="43">
        <f t="shared" si="9"/>
        <v>35</v>
      </c>
      <c r="F32" s="44">
        <f t="shared" si="10"/>
        <v>0</v>
      </c>
      <c r="G32" s="44">
        <f t="shared" si="10"/>
        <v>30</v>
      </c>
      <c r="H32" s="19">
        <v>30</v>
      </c>
      <c r="I32" s="19"/>
      <c r="J32" s="19"/>
      <c r="K32" s="19"/>
      <c r="L32" s="44">
        <f t="shared" si="11"/>
        <v>5</v>
      </c>
      <c r="M32" s="43">
        <f t="shared" si="11"/>
        <v>15</v>
      </c>
      <c r="N32" s="20"/>
      <c r="O32" s="20"/>
      <c r="P32" s="20"/>
      <c r="Q32" s="20"/>
      <c r="R32" s="20"/>
      <c r="S32" s="20"/>
      <c r="T32" s="20"/>
      <c r="U32" s="20"/>
      <c r="V32" s="20"/>
      <c r="W32" s="20">
        <v>30</v>
      </c>
      <c r="X32" s="20">
        <v>5</v>
      </c>
      <c r="Y32" s="20">
        <v>15</v>
      </c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62"/>
      <c r="AM32" s="62"/>
      <c r="AN32" s="62">
        <v>2</v>
      </c>
      <c r="AO32" s="62"/>
      <c r="AP32" s="62"/>
      <c r="AQ32" s="62"/>
      <c r="AR32" s="20">
        <f t="shared" si="12"/>
        <v>1.4</v>
      </c>
      <c r="AS32" s="20"/>
      <c r="AT32" s="20"/>
      <c r="AU32" s="20">
        <f>SUM(AL32:AQ32)</f>
        <v>2</v>
      </c>
      <c r="AW32" s="42"/>
    </row>
    <row r="33" spans="1:49" s="10" customFormat="1" ht="36" customHeight="1">
      <c r="A33" s="16" t="s">
        <v>5</v>
      </c>
      <c r="B33" s="17" t="s">
        <v>115</v>
      </c>
      <c r="C33" s="18" t="s">
        <v>62</v>
      </c>
      <c r="D33" s="43">
        <f t="shared" si="8"/>
        <v>30</v>
      </c>
      <c r="E33" s="43">
        <f t="shared" si="9"/>
        <v>0</v>
      </c>
      <c r="F33" s="44">
        <f t="shared" si="10"/>
        <v>0</v>
      </c>
      <c r="G33" s="44">
        <f t="shared" si="10"/>
        <v>0</v>
      </c>
      <c r="H33" s="19"/>
      <c r="I33" s="19"/>
      <c r="J33" s="19"/>
      <c r="K33" s="19"/>
      <c r="L33" s="44">
        <f t="shared" si="11"/>
        <v>0</v>
      </c>
      <c r="M33" s="43">
        <f t="shared" si="11"/>
        <v>30</v>
      </c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>
        <v>30</v>
      </c>
      <c r="AD33" s="20"/>
      <c r="AE33" s="20"/>
      <c r="AF33" s="20"/>
      <c r="AG33" s="20"/>
      <c r="AH33" s="20"/>
      <c r="AI33" s="20"/>
      <c r="AJ33" s="20"/>
      <c r="AK33" s="20"/>
      <c r="AL33" s="62"/>
      <c r="AM33" s="62"/>
      <c r="AN33" s="62"/>
      <c r="AO33" s="62">
        <v>1</v>
      </c>
      <c r="AP33" s="62"/>
      <c r="AQ33" s="62"/>
      <c r="AR33" s="20">
        <f t="shared" si="12"/>
        <v>0</v>
      </c>
      <c r="AS33" s="20"/>
      <c r="AT33" s="20"/>
      <c r="AU33" s="20"/>
      <c r="AW33" s="42"/>
    </row>
    <row r="34" spans="1:49" s="10" customFormat="1" ht="36" customHeight="1" thickBot="1">
      <c r="A34" s="16" t="s">
        <v>20</v>
      </c>
      <c r="B34" s="17" t="s">
        <v>116</v>
      </c>
      <c r="C34" s="18" t="s">
        <v>62</v>
      </c>
      <c r="D34" s="43">
        <f t="shared" si="8"/>
        <v>90</v>
      </c>
      <c r="E34" s="43">
        <f t="shared" si="9"/>
        <v>0</v>
      </c>
      <c r="F34" s="44">
        <f t="shared" si="10"/>
        <v>0</v>
      </c>
      <c r="G34" s="44">
        <f t="shared" si="10"/>
        <v>0</v>
      </c>
      <c r="H34" s="19"/>
      <c r="I34" s="19"/>
      <c r="J34" s="19"/>
      <c r="K34" s="19"/>
      <c r="L34" s="44">
        <f t="shared" si="11"/>
        <v>0</v>
      </c>
      <c r="M34" s="43">
        <f t="shared" si="11"/>
        <v>90</v>
      </c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>
        <v>90</v>
      </c>
      <c r="AD34" s="20"/>
      <c r="AE34" s="20"/>
      <c r="AF34" s="20"/>
      <c r="AG34" s="20"/>
      <c r="AH34" s="20"/>
      <c r="AI34" s="20"/>
      <c r="AJ34" s="20"/>
      <c r="AK34" s="20"/>
      <c r="AL34" s="62"/>
      <c r="AM34" s="62"/>
      <c r="AN34" s="62"/>
      <c r="AO34" s="62">
        <v>3</v>
      </c>
      <c r="AP34" s="62"/>
      <c r="AQ34" s="62"/>
      <c r="AR34" s="20">
        <f t="shared" si="12"/>
        <v>0</v>
      </c>
      <c r="AS34" s="20"/>
      <c r="AT34" s="20"/>
      <c r="AU34" s="20"/>
      <c r="AW34" s="42"/>
    </row>
    <row r="35" spans="1:49" s="31" customFormat="1" ht="75" customHeight="1" thickBot="1">
      <c r="A35" s="13" t="s">
        <v>19</v>
      </c>
      <c r="B35" s="14" t="s">
        <v>161</v>
      </c>
      <c r="C35" s="13"/>
      <c r="D35" s="51">
        <f aca="true" t="shared" si="13" ref="D35:AU35">SUM(D36:D49)</f>
        <v>1550</v>
      </c>
      <c r="E35" s="51">
        <f t="shared" si="13"/>
        <v>871</v>
      </c>
      <c r="F35" s="51">
        <f t="shared" si="13"/>
        <v>118</v>
      </c>
      <c r="G35" s="51">
        <f t="shared" si="13"/>
        <v>567</v>
      </c>
      <c r="H35" s="51">
        <f t="shared" si="13"/>
        <v>481</v>
      </c>
      <c r="I35" s="51">
        <f t="shared" si="13"/>
        <v>0</v>
      </c>
      <c r="J35" s="51">
        <f t="shared" si="13"/>
        <v>0</v>
      </c>
      <c r="K35" s="51">
        <f t="shared" si="13"/>
        <v>86</v>
      </c>
      <c r="L35" s="51">
        <f t="shared" si="13"/>
        <v>186</v>
      </c>
      <c r="M35" s="51">
        <f t="shared" si="13"/>
        <v>679</v>
      </c>
      <c r="N35" s="51">
        <f t="shared" si="13"/>
        <v>15</v>
      </c>
      <c r="O35" s="51">
        <f t="shared" si="13"/>
        <v>60</v>
      </c>
      <c r="P35" s="51">
        <f t="shared" si="13"/>
        <v>35</v>
      </c>
      <c r="Q35" s="51">
        <f t="shared" si="13"/>
        <v>90</v>
      </c>
      <c r="R35" s="51">
        <f t="shared" si="13"/>
        <v>0</v>
      </c>
      <c r="S35" s="51">
        <f t="shared" si="13"/>
        <v>116</v>
      </c>
      <c r="T35" s="51">
        <f t="shared" si="13"/>
        <v>24</v>
      </c>
      <c r="U35" s="51">
        <f t="shared" si="13"/>
        <v>80</v>
      </c>
      <c r="V35" s="51">
        <f t="shared" si="13"/>
        <v>31</v>
      </c>
      <c r="W35" s="51">
        <f t="shared" si="13"/>
        <v>165</v>
      </c>
      <c r="X35" s="51">
        <f t="shared" si="13"/>
        <v>44</v>
      </c>
      <c r="Y35" s="51">
        <f t="shared" si="13"/>
        <v>160</v>
      </c>
      <c r="Z35" s="51">
        <f t="shared" si="13"/>
        <v>46</v>
      </c>
      <c r="AA35" s="51">
        <f t="shared" si="13"/>
        <v>135</v>
      </c>
      <c r="AB35" s="51">
        <f t="shared" si="13"/>
        <v>49</v>
      </c>
      <c r="AC35" s="51">
        <f t="shared" si="13"/>
        <v>150</v>
      </c>
      <c r="AD35" s="51">
        <f t="shared" si="13"/>
        <v>13</v>
      </c>
      <c r="AE35" s="51">
        <f t="shared" si="13"/>
        <v>52</v>
      </c>
      <c r="AF35" s="51">
        <f t="shared" si="13"/>
        <v>20</v>
      </c>
      <c r="AG35" s="51">
        <f t="shared" si="13"/>
        <v>159</v>
      </c>
      <c r="AH35" s="51">
        <f t="shared" si="13"/>
        <v>13</v>
      </c>
      <c r="AI35" s="51">
        <f t="shared" si="13"/>
        <v>39</v>
      </c>
      <c r="AJ35" s="51">
        <f t="shared" si="13"/>
        <v>14</v>
      </c>
      <c r="AK35" s="51">
        <f t="shared" si="13"/>
        <v>40</v>
      </c>
      <c r="AL35" s="52">
        <f t="shared" si="13"/>
        <v>8</v>
      </c>
      <c r="AM35" s="52">
        <f t="shared" si="13"/>
        <v>9</v>
      </c>
      <c r="AN35" s="52">
        <f t="shared" si="13"/>
        <v>16</v>
      </c>
      <c r="AO35" s="52">
        <f t="shared" si="13"/>
        <v>15</v>
      </c>
      <c r="AP35" s="52">
        <f t="shared" si="13"/>
        <v>9</v>
      </c>
      <c r="AQ35" s="52">
        <f t="shared" si="13"/>
        <v>5</v>
      </c>
      <c r="AR35" s="52">
        <f t="shared" si="13"/>
        <v>34.84</v>
      </c>
      <c r="AS35" s="52">
        <f t="shared" si="13"/>
        <v>62</v>
      </c>
      <c r="AT35" s="52">
        <f t="shared" si="13"/>
        <v>0</v>
      </c>
      <c r="AU35" s="52">
        <f t="shared" si="13"/>
        <v>10</v>
      </c>
      <c r="AW35" s="42"/>
    </row>
    <row r="36" spans="1:49" s="10" customFormat="1" ht="36" customHeight="1">
      <c r="A36" s="16" t="s">
        <v>10</v>
      </c>
      <c r="B36" s="17" t="s">
        <v>91</v>
      </c>
      <c r="C36" s="18" t="s">
        <v>60</v>
      </c>
      <c r="D36" s="43">
        <f aca="true" t="shared" si="14" ref="D36:D49">SUM(E36,M36)</f>
        <v>75</v>
      </c>
      <c r="E36" s="43">
        <f aca="true" t="shared" si="15" ref="E36:E49">SUM(F36:G36,L36)</f>
        <v>40</v>
      </c>
      <c r="F36" s="44">
        <f aca="true" t="shared" si="16" ref="F36:G49">SUM(N36,R36,V36,Z36,AD36,AH36)</f>
        <v>15</v>
      </c>
      <c r="G36" s="44">
        <f t="shared" si="16"/>
        <v>15</v>
      </c>
      <c r="H36" s="19">
        <v>15</v>
      </c>
      <c r="I36" s="19"/>
      <c r="J36" s="19"/>
      <c r="K36" s="19"/>
      <c r="L36" s="44">
        <f aca="true" t="shared" si="17" ref="L36:M49">SUM(P36,T36,X36,AB36,AF36,AJ36)</f>
        <v>10</v>
      </c>
      <c r="M36" s="43">
        <f t="shared" si="17"/>
        <v>35</v>
      </c>
      <c r="N36" s="20">
        <v>15</v>
      </c>
      <c r="O36" s="20">
        <v>15</v>
      </c>
      <c r="P36" s="20">
        <v>10</v>
      </c>
      <c r="Q36" s="20">
        <v>35</v>
      </c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62">
        <v>3</v>
      </c>
      <c r="AM36" s="62"/>
      <c r="AN36" s="62"/>
      <c r="AO36" s="62"/>
      <c r="AP36" s="62"/>
      <c r="AQ36" s="62"/>
      <c r="AR36" s="20">
        <f aca="true" t="shared" si="18" ref="AR36:AR49">E36/25</f>
        <v>1.6</v>
      </c>
      <c r="AS36" s="20">
        <f>SUM(AL36:AQ36)</f>
        <v>3</v>
      </c>
      <c r="AT36" s="20"/>
      <c r="AU36" s="20"/>
      <c r="AW36" s="42"/>
    </row>
    <row r="37" spans="1:49" s="10" customFormat="1" ht="36" customHeight="1">
      <c r="A37" s="16" t="s">
        <v>9</v>
      </c>
      <c r="B37" s="17" t="s">
        <v>108</v>
      </c>
      <c r="C37" s="18" t="s">
        <v>61</v>
      </c>
      <c r="D37" s="43">
        <f t="shared" si="14"/>
        <v>75</v>
      </c>
      <c r="E37" s="43">
        <f t="shared" si="15"/>
        <v>36</v>
      </c>
      <c r="F37" s="44">
        <f t="shared" si="16"/>
        <v>0</v>
      </c>
      <c r="G37" s="44">
        <f t="shared" si="16"/>
        <v>26</v>
      </c>
      <c r="H37" s="19">
        <v>26</v>
      </c>
      <c r="I37" s="19"/>
      <c r="J37" s="19"/>
      <c r="K37" s="19"/>
      <c r="L37" s="44">
        <f t="shared" si="17"/>
        <v>10</v>
      </c>
      <c r="M37" s="43">
        <f t="shared" si="17"/>
        <v>39</v>
      </c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>
        <v>26</v>
      </c>
      <c r="AF37" s="20">
        <v>10</v>
      </c>
      <c r="AG37" s="20">
        <v>39</v>
      </c>
      <c r="AH37" s="20"/>
      <c r="AI37" s="20"/>
      <c r="AJ37" s="20"/>
      <c r="AK37" s="20"/>
      <c r="AL37" s="62"/>
      <c r="AM37" s="62"/>
      <c r="AN37" s="62"/>
      <c r="AO37" s="62"/>
      <c r="AP37" s="62">
        <v>3</v>
      </c>
      <c r="AQ37" s="62"/>
      <c r="AR37" s="20">
        <f t="shared" si="18"/>
        <v>1.44</v>
      </c>
      <c r="AS37" s="20">
        <f>SUM(AL37:AQ37)</f>
        <v>3</v>
      </c>
      <c r="AT37" s="20"/>
      <c r="AU37" s="20">
        <f>SUM(AL37:AQ37)</f>
        <v>3</v>
      </c>
      <c r="AW37" s="42"/>
    </row>
    <row r="38" spans="1:49" s="10" customFormat="1" ht="36" customHeight="1">
      <c r="A38" s="16" t="s">
        <v>8</v>
      </c>
      <c r="B38" s="17" t="s">
        <v>92</v>
      </c>
      <c r="C38" s="18" t="s">
        <v>65</v>
      </c>
      <c r="D38" s="43">
        <f t="shared" si="14"/>
        <v>175</v>
      </c>
      <c r="E38" s="43">
        <f t="shared" si="15"/>
        <v>85</v>
      </c>
      <c r="F38" s="44">
        <f t="shared" si="16"/>
        <v>15</v>
      </c>
      <c r="G38" s="44">
        <f t="shared" si="16"/>
        <v>45</v>
      </c>
      <c r="H38" s="19">
        <v>45</v>
      </c>
      <c r="I38" s="19"/>
      <c r="J38" s="19"/>
      <c r="K38" s="19"/>
      <c r="L38" s="106">
        <f t="shared" si="17"/>
        <v>25</v>
      </c>
      <c r="M38" s="107">
        <f t="shared" si="17"/>
        <v>90</v>
      </c>
      <c r="N38" s="20"/>
      <c r="O38" s="20">
        <v>15</v>
      </c>
      <c r="P38" s="20">
        <v>10</v>
      </c>
      <c r="Q38" s="20">
        <v>25</v>
      </c>
      <c r="R38" s="20"/>
      <c r="S38" s="20">
        <v>15</v>
      </c>
      <c r="T38" s="105">
        <v>5</v>
      </c>
      <c r="U38" s="105">
        <v>5</v>
      </c>
      <c r="V38" s="20">
        <v>15</v>
      </c>
      <c r="W38" s="20">
        <v>15</v>
      </c>
      <c r="X38" s="105">
        <v>10</v>
      </c>
      <c r="Y38" s="105">
        <v>60</v>
      </c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62">
        <v>2</v>
      </c>
      <c r="AM38" s="62">
        <v>1</v>
      </c>
      <c r="AN38" s="62">
        <v>4</v>
      </c>
      <c r="AO38" s="62"/>
      <c r="AP38" s="62"/>
      <c r="AQ38" s="62"/>
      <c r="AR38" s="20">
        <f t="shared" si="18"/>
        <v>3.4</v>
      </c>
      <c r="AS38" s="20">
        <f>SUM(AL38:AQ38)</f>
        <v>7</v>
      </c>
      <c r="AT38" s="20"/>
      <c r="AU38" s="20"/>
      <c r="AW38" s="42"/>
    </row>
    <row r="39" spans="1:49" s="10" customFormat="1" ht="36" customHeight="1">
      <c r="A39" s="16" t="s">
        <v>7</v>
      </c>
      <c r="B39" s="17" t="s">
        <v>114</v>
      </c>
      <c r="C39" s="18" t="s">
        <v>57</v>
      </c>
      <c r="D39" s="43">
        <f t="shared" si="14"/>
        <v>175</v>
      </c>
      <c r="E39" s="43">
        <f t="shared" si="15"/>
        <v>100</v>
      </c>
      <c r="F39" s="44">
        <f t="shared" si="16"/>
        <v>15</v>
      </c>
      <c r="G39" s="44">
        <f t="shared" si="16"/>
        <v>60</v>
      </c>
      <c r="H39" s="19">
        <v>60</v>
      </c>
      <c r="I39" s="19"/>
      <c r="J39" s="19"/>
      <c r="K39" s="19"/>
      <c r="L39" s="44">
        <f t="shared" si="17"/>
        <v>25</v>
      </c>
      <c r="M39" s="107">
        <f t="shared" si="17"/>
        <v>75</v>
      </c>
      <c r="N39" s="20"/>
      <c r="O39" s="20"/>
      <c r="P39" s="20"/>
      <c r="Q39" s="20"/>
      <c r="R39" s="20"/>
      <c r="S39" s="20">
        <v>15</v>
      </c>
      <c r="T39" s="20">
        <v>10</v>
      </c>
      <c r="U39" s="20">
        <v>25</v>
      </c>
      <c r="V39" s="20"/>
      <c r="W39" s="20">
        <v>30</v>
      </c>
      <c r="X39" s="20">
        <v>5</v>
      </c>
      <c r="Y39" s="105">
        <v>15</v>
      </c>
      <c r="Z39" s="20">
        <v>15</v>
      </c>
      <c r="AA39" s="20">
        <v>15</v>
      </c>
      <c r="AB39" s="20">
        <v>10</v>
      </c>
      <c r="AC39" s="20">
        <v>35</v>
      </c>
      <c r="AD39" s="20"/>
      <c r="AE39" s="20"/>
      <c r="AF39" s="20"/>
      <c r="AG39" s="20"/>
      <c r="AH39" s="20"/>
      <c r="AI39" s="20"/>
      <c r="AJ39" s="20"/>
      <c r="AK39" s="20"/>
      <c r="AL39" s="62"/>
      <c r="AM39" s="62">
        <v>2</v>
      </c>
      <c r="AN39" s="62">
        <v>2</v>
      </c>
      <c r="AO39" s="62">
        <v>3</v>
      </c>
      <c r="AP39" s="62"/>
      <c r="AQ39" s="62"/>
      <c r="AR39" s="20">
        <f t="shared" si="18"/>
        <v>4</v>
      </c>
      <c r="AS39" s="20">
        <f>SUM(AL39:AQ39)</f>
        <v>7</v>
      </c>
      <c r="AT39" s="20"/>
      <c r="AU39" s="20"/>
      <c r="AW39" s="42"/>
    </row>
    <row r="40" spans="1:49" s="10" customFormat="1" ht="36" customHeight="1">
      <c r="A40" s="16" t="s">
        <v>6</v>
      </c>
      <c r="B40" s="17" t="s">
        <v>93</v>
      </c>
      <c r="C40" s="18" t="s">
        <v>57</v>
      </c>
      <c r="D40" s="43">
        <f t="shared" si="14"/>
        <v>150</v>
      </c>
      <c r="E40" s="43">
        <f t="shared" si="15"/>
        <v>95</v>
      </c>
      <c r="F40" s="44">
        <f t="shared" si="16"/>
        <v>15</v>
      </c>
      <c r="G40" s="44">
        <f t="shared" si="16"/>
        <v>60</v>
      </c>
      <c r="H40" s="19">
        <v>60</v>
      </c>
      <c r="I40" s="19"/>
      <c r="J40" s="19"/>
      <c r="K40" s="19"/>
      <c r="L40" s="44">
        <f t="shared" si="17"/>
        <v>20</v>
      </c>
      <c r="M40" s="43">
        <f t="shared" si="17"/>
        <v>55</v>
      </c>
      <c r="N40" s="20"/>
      <c r="O40" s="20"/>
      <c r="P40" s="20"/>
      <c r="Q40" s="20"/>
      <c r="R40" s="20"/>
      <c r="S40" s="20">
        <v>30</v>
      </c>
      <c r="T40" s="20">
        <v>5</v>
      </c>
      <c r="U40" s="20">
        <v>10</v>
      </c>
      <c r="V40" s="20"/>
      <c r="W40" s="20"/>
      <c r="X40" s="20"/>
      <c r="Y40" s="20"/>
      <c r="Z40" s="20">
        <v>15</v>
      </c>
      <c r="AA40" s="20">
        <v>30</v>
      </c>
      <c r="AB40" s="20">
        <v>15</v>
      </c>
      <c r="AC40" s="20">
        <v>45</v>
      </c>
      <c r="AD40" s="20"/>
      <c r="AE40" s="20"/>
      <c r="AF40" s="20"/>
      <c r="AG40" s="20"/>
      <c r="AH40" s="20"/>
      <c r="AI40" s="20"/>
      <c r="AJ40" s="20"/>
      <c r="AK40" s="20"/>
      <c r="AL40" s="62"/>
      <c r="AM40" s="62">
        <v>2</v>
      </c>
      <c r="AN40" s="62"/>
      <c r="AO40" s="62">
        <v>4</v>
      </c>
      <c r="AP40" s="62"/>
      <c r="AQ40" s="62"/>
      <c r="AR40" s="20">
        <f t="shared" si="18"/>
        <v>3.8</v>
      </c>
      <c r="AS40" s="20">
        <f>SUM(AL40:AQ40)</f>
        <v>6</v>
      </c>
      <c r="AT40" s="20"/>
      <c r="AU40" s="20"/>
      <c r="AW40" s="42"/>
    </row>
    <row r="41" spans="1:49" s="10" customFormat="1" ht="36" customHeight="1">
      <c r="A41" s="16" t="s">
        <v>5</v>
      </c>
      <c r="B41" s="17" t="s">
        <v>94</v>
      </c>
      <c r="C41" s="18" t="s">
        <v>65</v>
      </c>
      <c r="D41" s="43">
        <f t="shared" si="14"/>
        <v>100</v>
      </c>
      <c r="E41" s="43">
        <f t="shared" si="15"/>
        <v>65</v>
      </c>
      <c r="F41" s="44">
        <f t="shared" si="16"/>
        <v>8</v>
      </c>
      <c r="G41" s="44">
        <f t="shared" si="16"/>
        <v>45</v>
      </c>
      <c r="H41" s="19">
        <v>45</v>
      </c>
      <c r="I41" s="19"/>
      <c r="J41" s="19"/>
      <c r="K41" s="19"/>
      <c r="L41" s="44">
        <f t="shared" si="17"/>
        <v>12</v>
      </c>
      <c r="M41" s="43">
        <f t="shared" si="17"/>
        <v>35</v>
      </c>
      <c r="N41" s="20"/>
      <c r="O41" s="20"/>
      <c r="P41" s="20"/>
      <c r="Q41" s="20"/>
      <c r="R41" s="20"/>
      <c r="S41" s="20"/>
      <c r="T41" s="20"/>
      <c r="U41" s="20"/>
      <c r="V41" s="20">
        <v>8</v>
      </c>
      <c r="W41" s="20">
        <v>45</v>
      </c>
      <c r="X41" s="20">
        <v>12</v>
      </c>
      <c r="Y41" s="20">
        <v>35</v>
      </c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62"/>
      <c r="AM41" s="62"/>
      <c r="AN41" s="62">
        <v>4</v>
      </c>
      <c r="AO41" s="62"/>
      <c r="AP41" s="62"/>
      <c r="AQ41" s="62"/>
      <c r="AR41" s="20">
        <f t="shared" si="18"/>
        <v>2.6</v>
      </c>
      <c r="AS41" s="20">
        <f>SUM(AL41:AQ41)</f>
        <v>4</v>
      </c>
      <c r="AT41" s="20"/>
      <c r="AU41" s="20"/>
      <c r="AW41" s="42"/>
    </row>
    <row r="42" spans="1:49" s="10" customFormat="1" ht="36" customHeight="1">
      <c r="A42" s="16" t="s">
        <v>20</v>
      </c>
      <c r="B42" s="17" t="s">
        <v>97</v>
      </c>
      <c r="C42" s="18" t="s">
        <v>65</v>
      </c>
      <c r="D42" s="43">
        <f t="shared" si="14"/>
        <v>100</v>
      </c>
      <c r="E42" s="43">
        <f t="shared" si="15"/>
        <v>65</v>
      </c>
      <c r="F42" s="44">
        <f t="shared" si="16"/>
        <v>8</v>
      </c>
      <c r="G42" s="44">
        <f t="shared" si="16"/>
        <v>45</v>
      </c>
      <c r="H42" s="19">
        <v>45</v>
      </c>
      <c r="I42" s="19"/>
      <c r="J42" s="19"/>
      <c r="K42" s="19"/>
      <c r="L42" s="44">
        <f t="shared" si="17"/>
        <v>12</v>
      </c>
      <c r="M42" s="43">
        <f t="shared" si="17"/>
        <v>35</v>
      </c>
      <c r="N42" s="20"/>
      <c r="O42" s="20"/>
      <c r="P42" s="20"/>
      <c r="Q42" s="20"/>
      <c r="R42" s="20"/>
      <c r="S42" s="20"/>
      <c r="T42" s="20"/>
      <c r="U42" s="20"/>
      <c r="V42" s="20">
        <v>8</v>
      </c>
      <c r="W42" s="20">
        <v>45</v>
      </c>
      <c r="X42" s="20">
        <v>12</v>
      </c>
      <c r="Y42" s="20">
        <v>35</v>
      </c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62"/>
      <c r="AM42" s="62"/>
      <c r="AN42" s="62">
        <v>4</v>
      </c>
      <c r="AO42" s="62"/>
      <c r="AP42" s="62"/>
      <c r="AQ42" s="62"/>
      <c r="AR42" s="20">
        <f t="shared" si="18"/>
        <v>2.6</v>
      </c>
      <c r="AS42" s="20">
        <f>SUM(AL42:AQ42)</f>
        <v>4</v>
      </c>
      <c r="AT42" s="20"/>
      <c r="AU42" s="20"/>
      <c r="AW42" s="42"/>
    </row>
    <row r="43" spans="1:49" s="10" customFormat="1" ht="36" customHeight="1">
      <c r="A43" s="16" t="s">
        <v>21</v>
      </c>
      <c r="B43" s="17" t="s">
        <v>95</v>
      </c>
      <c r="C43" s="18" t="s">
        <v>57</v>
      </c>
      <c r="D43" s="43">
        <f t="shared" si="14"/>
        <v>100</v>
      </c>
      <c r="E43" s="43">
        <f t="shared" si="15"/>
        <v>65</v>
      </c>
      <c r="F43" s="44">
        <f t="shared" si="16"/>
        <v>8</v>
      </c>
      <c r="G43" s="44">
        <f t="shared" si="16"/>
        <v>45</v>
      </c>
      <c r="H43" s="19">
        <v>45</v>
      </c>
      <c r="I43" s="19"/>
      <c r="J43" s="19"/>
      <c r="K43" s="19"/>
      <c r="L43" s="44">
        <f t="shared" si="17"/>
        <v>12</v>
      </c>
      <c r="M43" s="43">
        <f t="shared" si="17"/>
        <v>35</v>
      </c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>
        <v>8</v>
      </c>
      <c r="AA43" s="20">
        <v>45</v>
      </c>
      <c r="AB43" s="20">
        <v>12</v>
      </c>
      <c r="AC43" s="20">
        <v>35</v>
      </c>
      <c r="AD43" s="20"/>
      <c r="AE43" s="20"/>
      <c r="AF43" s="20"/>
      <c r="AG43" s="20"/>
      <c r="AH43" s="20"/>
      <c r="AI43" s="20"/>
      <c r="AJ43" s="20"/>
      <c r="AK43" s="20"/>
      <c r="AL43" s="62"/>
      <c r="AM43" s="62"/>
      <c r="AN43" s="62"/>
      <c r="AO43" s="62">
        <v>4</v>
      </c>
      <c r="AP43" s="62"/>
      <c r="AQ43" s="62"/>
      <c r="AR43" s="20">
        <f t="shared" si="18"/>
        <v>2.6</v>
      </c>
      <c r="AS43" s="20">
        <f>SUM(AL43:AQ43)</f>
        <v>4</v>
      </c>
      <c r="AT43" s="20"/>
      <c r="AU43" s="20"/>
      <c r="AW43" s="42"/>
    </row>
    <row r="44" spans="1:49" s="10" customFormat="1" ht="36" customHeight="1">
      <c r="A44" s="16" t="s">
        <v>22</v>
      </c>
      <c r="B44" s="17" t="s">
        <v>96</v>
      </c>
      <c r="C44" s="18" t="s">
        <v>57</v>
      </c>
      <c r="D44" s="43">
        <f t="shared" si="14"/>
        <v>100</v>
      </c>
      <c r="E44" s="43">
        <f t="shared" si="15"/>
        <v>65</v>
      </c>
      <c r="F44" s="44">
        <f t="shared" si="16"/>
        <v>8</v>
      </c>
      <c r="G44" s="44">
        <f t="shared" si="16"/>
        <v>45</v>
      </c>
      <c r="H44" s="19">
        <v>45</v>
      </c>
      <c r="I44" s="19"/>
      <c r="J44" s="19"/>
      <c r="K44" s="19"/>
      <c r="L44" s="44">
        <f t="shared" si="17"/>
        <v>12</v>
      </c>
      <c r="M44" s="43">
        <f t="shared" si="17"/>
        <v>35</v>
      </c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>
        <v>8</v>
      </c>
      <c r="AA44" s="20">
        <v>45</v>
      </c>
      <c r="AB44" s="20">
        <v>12</v>
      </c>
      <c r="AC44" s="20">
        <v>35</v>
      </c>
      <c r="AD44" s="20"/>
      <c r="AE44" s="20"/>
      <c r="AF44" s="20"/>
      <c r="AG44" s="20"/>
      <c r="AH44" s="20"/>
      <c r="AI44" s="20"/>
      <c r="AJ44" s="20"/>
      <c r="AK44" s="20"/>
      <c r="AL44" s="62"/>
      <c r="AM44" s="62"/>
      <c r="AN44" s="62"/>
      <c r="AO44" s="62">
        <v>4</v>
      </c>
      <c r="AP44" s="62"/>
      <c r="AQ44" s="62"/>
      <c r="AR44" s="20">
        <f t="shared" si="18"/>
        <v>2.6</v>
      </c>
      <c r="AS44" s="20">
        <f>SUM(AL44:AQ44)</f>
        <v>4</v>
      </c>
      <c r="AT44" s="20"/>
      <c r="AU44" s="20"/>
      <c r="AW44" s="42"/>
    </row>
    <row r="45" spans="1:49" s="10" customFormat="1" ht="36" customHeight="1">
      <c r="A45" s="16" t="s">
        <v>23</v>
      </c>
      <c r="B45" s="17" t="s">
        <v>98</v>
      </c>
      <c r="C45" s="18" t="s">
        <v>60</v>
      </c>
      <c r="D45" s="43">
        <f t="shared" si="14"/>
        <v>75</v>
      </c>
      <c r="E45" s="43">
        <f t="shared" si="15"/>
        <v>45</v>
      </c>
      <c r="F45" s="44">
        <f t="shared" si="16"/>
        <v>0</v>
      </c>
      <c r="G45" s="44">
        <f t="shared" si="16"/>
        <v>30</v>
      </c>
      <c r="H45" s="19">
        <v>30</v>
      </c>
      <c r="I45" s="19"/>
      <c r="J45" s="19"/>
      <c r="K45" s="19"/>
      <c r="L45" s="44">
        <f t="shared" si="17"/>
        <v>15</v>
      </c>
      <c r="M45" s="43">
        <f t="shared" si="17"/>
        <v>30</v>
      </c>
      <c r="N45" s="20"/>
      <c r="O45" s="20">
        <v>30</v>
      </c>
      <c r="P45" s="20">
        <v>15</v>
      </c>
      <c r="Q45" s="20">
        <v>30</v>
      </c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62">
        <v>3</v>
      </c>
      <c r="AM45" s="62"/>
      <c r="AN45" s="62"/>
      <c r="AO45" s="62"/>
      <c r="AP45" s="62"/>
      <c r="AQ45" s="62"/>
      <c r="AR45" s="20">
        <f t="shared" si="18"/>
        <v>1.8</v>
      </c>
      <c r="AS45" s="20">
        <f>SUM(AL45:AQ45)</f>
        <v>3</v>
      </c>
      <c r="AT45" s="20"/>
      <c r="AU45" s="20"/>
      <c r="AW45" s="42"/>
    </row>
    <row r="46" spans="1:49" s="10" customFormat="1" ht="36" customHeight="1">
      <c r="A46" s="16" t="s">
        <v>24</v>
      </c>
      <c r="B46" s="17" t="s">
        <v>109</v>
      </c>
      <c r="C46" s="18" t="s">
        <v>64</v>
      </c>
      <c r="D46" s="43">
        <f t="shared" si="14"/>
        <v>175</v>
      </c>
      <c r="E46" s="43">
        <f t="shared" si="15"/>
        <v>115</v>
      </c>
      <c r="F46" s="44">
        <f t="shared" si="16"/>
        <v>26</v>
      </c>
      <c r="G46" s="44">
        <f t="shared" si="16"/>
        <v>65</v>
      </c>
      <c r="H46" s="19">
        <v>65</v>
      </c>
      <c r="I46" s="19"/>
      <c r="J46" s="19"/>
      <c r="K46" s="19"/>
      <c r="L46" s="44">
        <f t="shared" si="17"/>
        <v>24</v>
      </c>
      <c r="M46" s="43">
        <f t="shared" si="17"/>
        <v>60</v>
      </c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>
        <v>13</v>
      </c>
      <c r="AE46" s="20">
        <v>26</v>
      </c>
      <c r="AF46" s="20">
        <v>10</v>
      </c>
      <c r="AG46" s="20">
        <v>20</v>
      </c>
      <c r="AH46" s="20">
        <v>13</v>
      </c>
      <c r="AI46" s="20">
        <v>39</v>
      </c>
      <c r="AJ46" s="20">
        <v>14</v>
      </c>
      <c r="AK46" s="20">
        <v>40</v>
      </c>
      <c r="AL46" s="62"/>
      <c r="AM46" s="62"/>
      <c r="AN46" s="62"/>
      <c r="AO46" s="62"/>
      <c r="AP46" s="62">
        <v>2</v>
      </c>
      <c r="AQ46" s="62">
        <v>5</v>
      </c>
      <c r="AR46" s="20">
        <f t="shared" si="18"/>
        <v>4.6</v>
      </c>
      <c r="AS46" s="20">
        <f>SUM(AL46:AQ46)</f>
        <v>7</v>
      </c>
      <c r="AT46" s="20"/>
      <c r="AU46" s="20">
        <f>SUM(AL46:AQ46)</f>
        <v>7</v>
      </c>
      <c r="AW46" s="42"/>
    </row>
    <row r="47" spans="1:49" s="10" customFormat="1" ht="36" customHeight="1">
      <c r="A47" s="16" t="s">
        <v>25</v>
      </c>
      <c r="B47" s="17" t="s">
        <v>99</v>
      </c>
      <c r="C47" s="18" t="s">
        <v>58</v>
      </c>
      <c r="D47" s="43">
        <f t="shared" si="14"/>
        <v>100</v>
      </c>
      <c r="E47" s="43">
        <f t="shared" si="15"/>
        <v>60</v>
      </c>
      <c r="F47" s="44">
        <f t="shared" si="16"/>
        <v>0</v>
      </c>
      <c r="G47" s="44">
        <f t="shared" si="16"/>
        <v>56</v>
      </c>
      <c r="H47" s="19"/>
      <c r="I47" s="19"/>
      <c r="J47" s="19"/>
      <c r="K47" s="19">
        <v>56</v>
      </c>
      <c r="L47" s="44">
        <f t="shared" si="17"/>
        <v>4</v>
      </c>
      <c r="M47" s="43">
        <f t="shared" si="17"/>
        <v>40</v>
      </c>
      <c r="N47" s="20"/>
      <c r="O47" s="20"/>
      <c r="P47" s="20"/>
      <c r="Q47" s="20"/>
      <c r="R47" s="20"/>
      <c r="S47" s="20">
        <v>56</v>
      </c>
      <c r="T47" s="20">
        <v>4</v>
      </c>
      <c r="U47" s="20">
        <v>40</v>
      </c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62"/>
      <c r="AM47" s="62">
        <v>4</v>
      </c>
      <c r="AN47" s="62"/>
      <c r="AO47" s="62"/>
      <c r="AP47" s="62"/>
      <c r="AQ47" s="62"/>
      <c r="AR47" s="20">
        <f t="shared" si="18"/>
        <v>2.4</v>
      </c>
      <c r="AS47" s="20">
        <f>SUM(AL47:AQ47)</f>
        <v>4</v>
      </c>
      <c r="AT47" s="20"/>
      <c r="AU47" s="20"/>
      <c r="AW47" s="42"/>
    </row>
    <row r="48" spans="1:49" s="10" customFormat="1" ht="36" customHeight="1">
      <c r="A48" s="16" t="s">
        <v>77</v>
      </c>
      <c r="B48" s="17" t="s">
        <v>100</v>
      </c>
      <c r="C48" s="18" t="s">
        <v>68</v>
      </c>
      <c r="D48" s="43">
        <f t="shared" si="14"/>
        <v>50</v>
      </c>
      <c r="E48" s="43">
        <f t="shared" si="15"/>
        <v>35</v>
      </c>
      <c r="F48" s="44">
        <f t="shared" si="16"/>
        <v>0</v>
      </c>
      <c r="G48" s="44">
        <f t="shared" si="16"/>
        <v>30</v>
      </c>
      <c r="H48" s="19"/>
      <c r="I48" s="19"/>
      <c r="J48" s="19"/>
      <c r="K48" s="19">
        <v>30</v>
      </c>
      <c r="L48" s="44">
        <f t="shared" si="17"/>
        <v>5</v>
      </c>
      <c r="M48" s="43">
        <f t="shared" si="17"/>
        <v>15</v>
      </c>
      <c r="N48" s="20"/>
      <c r="O48" s="20"/>
      <c r="P48" s="20"/>
      <c r="Q48" s="20"/>
      <c r="R48" s="20"/>
      <c r="S48" s="20"/>
      <c r="T48" s="20"/>
      <c r="U48" s="20"/>
      <c r="V48" s="20"/>
      <c r="W48" s="20">
        <v>30</v>
      </c>
      <c r="X48" s="20">
        <v>5</v>
      </c>
      <c r="Y48" s="20">
        <v>15</v>
      </c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62"/>
      <c r="AM48" s="62"/>
      <c r="AN48" s="62">
        <v>2</v>
      </c>
      <c r="AO48" s="62"/>
      <c r="AP48" s="62"/>
      <c r="AQ48" s="62"/>
      <c r="AR48" s="20">
        <f t="shared" si="18"/>
        <v>1.4</v>
      </c>
      <c r="AS48" s="20">
        <f>SUM(AL48:AQ48)</f>
        <v>2</v>
      </c>
      <c r="AT48" s="20"/>
      <c r="AU48" s="20"/>
      <c r="AW48" s="42"/>
    </row>
    <row r="49" spans="1:49" s="10" customFormat="1" ht="36" customHeight="1" thickBot="1">
      <c r="A49" s="16" t="s">
        <v>83</v>
      </c>
      <c r="B49" s="17" t="s">
        <v>117</v>
      </c>
      <c r="C49" s="18" t="s">
        <v>61</v>
      </c>
      <c r="D49" s="43">
        <f t="shared" si="14"/>
        <v>100</v>
      </c>
      <c r="E49" s="43">
        <f t="shared" si="15"/>
        <v>0</v>
      </c>
      <c r="F49" s="44">
        <f t="shared" si="16"/>
        <v>0</v>
      </c>
      <c r="G49" s="44">
        <f t="shared" si="16"/>
        <v>0</v>
      </c>
      <c r="H49" s="19"/>
      <c r="I49" s="19"/>
      <c r="J49" s="19"/>
      <c r="K49" s="19"/>
      <c r="L49" s="44">
        <f t="shared" si="17"/>
        <v>0</v>
      </c>
      <c r="M49" s="43">
        <f t="shared" si="17"/>
        <v>100</v>
      </c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>
        <v>100</v>
      </c>
      <c r="AH49" s="20"/>
      <c r="AI49" s="20"/>
      <c r="AJ49" s="20"/>
      <c r="AK49" s="20"/>
      <c r="AL49" s="62"/>
      <c r="AM49" s="62"/>
      <c r="AN49" s="62"/>
      <c r="AO49" s="62"/>
      <c r="AP49" s="62">
        <v>4</v>
      </c>
      <c r="AQ49" s="62"/>
      <c r="AR49" s="20">
        <f t="shared" si="18"/>
        <v>0</v>
      </c>
      <c r="AS49" s="20">
        <f>SUM(AL49:AQ49)</f>
        <v>4</v>
      </c>
      <c r="AT49" s="20"/>
      <c r="AU49" s="20"/>
      <c r="AW49" s="42"/>
    </row>
    <row r="50" spans="1:49" s="15" customFormat="1" ht="75" customHeight="1" thickBot="1">
      <c r="A50" s="13" t="s">
        <v>53</v>
      </c>
      <c r="B50" s="14" t="s">
        <v>156</v>
      </c>
      <c r="C50" s="13"/>
      <c r="D50" s="51">
        <f aca="true" t="shared" si="19" ref="D50:AU50">SUM(D51:D57)</f>
        <v>445</v>
      </c>
      <c r="E50" s="51">
        <f t="shared" si="19"/>
        <v>206</v>
      </c>
      <c r="F50" s="51">
        <f t="shared" si="19"/>
        <v>37</v>
      </c>
      <c r="G50" s="51">
        <f t="shared" si="19"/>
        <v>129</v>
      </c>
      <c r="H50" s="51">
        <f t="shared" si="19"/>
        <v>69</v>
      </c>
      <c r="I50" s="51">
        <f t="shared" si="19"/>
        <v>60</v>
      </c>
      <c r="J50" s="51">
        <f t="shared" si="19"/>
        <v>0</v>
      </c>
      <c r="K50" s="51">
        <f t="shared" si="19"/>
        <v>0</v>
      </c>
      <c r="L50" s="51">
        <f t="shared" si="19"/>
        <v>40</v>
      </c>
      <c r="M50" s="51">
        <f t="shared" si="19"/>
        <v>239</v>
      </c>
      <c r="N50" s="51">
        <f t="shared" si="19"/>
        <v>0</v>
      </c>
      <c r="O50" s="51">
        <f t="shared" si="19"/>
        <v>0</v>
      </c>
      <c r="P50" s="51">
        <f t="shared" si="19"/>
        <v>0</v>
      </c>
      <c r="Q50" s="51">
        <f t="shared" si="19"/>
        <v>0</v>
      </c>
      <c r="R50" s="51">
        <f t="shared" si="19"/>
        <v>0</v>
      </c>
      <c r="S50" s="51">
        <f t="shared" si="19"/>
        <v>0</v>
      </c>
      <c r="T50" s="51">
        <f t="shared" si="19"/>
        <v>0</v>
      </c>
      <c r="U50" s="51">
        <f t="shared" si="19"/>
        <v>0</v>
      </c>
      <c r="V50" s="51">
        <f t="shared" si="19"/>
        <v>0</v>
      </c>
      <c r="W50" s="51">
        <f t="shared" si="19"/>
        <v>30</v>
      </c>
      <c r="X50" s="51">
        <f t="shared" si="19"/>
        <v>10</v>
      </c>
      <c r="Y50" s="51">
        <f t="shared" si="19"/>
        <v>15</v>
      </c>
      <c r="Z50" s="51">
        <f t="shared" si="19"/>
        <v>27</v>
      </c>
      <c r="AA50" s="51">
        <f t="shared" si="19"/>
        <v>27</v>
      </c>
      <c r="AB50" s="51">
        <f t="shared" si="19"/>
        <v>2</v>
      </c>
      <c r="AC50" s="51">
        <f t="shared" si="19"/>
        <v>9</v>
      </c>
      <c r="AD50" s="51">
        <f t="shared" si="19"/>
        <v>0</v>
      </c>
      <c r="AE50" s="51">
        <f t="shared" si="19"/>
        <v>36</v>
      </c>
      <c r="AF50" s="51">
        <f t="shared" si="19"/>
        <v>15</v>
      </c>
      <c r="AG50" s="51">
        <f t="shared" si="19"/>
        <v>24</v>
      </c>
      <c r="AH50" s="51">
        <f t="shared" si="19"/>
        <v>10</v>
      </c>
      <c r="AI50" s="51">
        <f t="shared" si="19"/>
        <v>36</v>
      </c>
      <c r="AJ50" s="51">
        <f t="shared" si="19"/>
        <v>13</v>
      </c>
      <c r="AK50" s="51">
        <f t="shared" si="19"/>
        <v>191</v>
      </c>
      <c r="AL50" s="52">
        <f t="shared" si="19"/>
        <v>0</v>
      </c>
      <c r="AM50" s="52">
        <f t="shared" si="19"/>
        <v>0</v>
      </c>
      <c r="AN50" s="52">
        <f t="shared" si="19"/>
        <v>2</v>
      </c>
      <c r="AO50" s="52">
        <f t="shared" si="19"/>
        <v>2</v>
      </c>
      <c r="AP50" s="52">
        <f t="shared" si="19"/>
        <v>3</v>
      </c>
      <c r="AQ50" s="52">
        <f t="shared" si="19"/>
        <v>10</v>
      </c>
      <c r="AR50" s="52">
        <f t="shared" si="19"/>
        <v>8.24</v>
      </c>
      <c r="AS50" s="52">
        <f t="shared" si="19"/>
        <v>17</v>
      </c>
      <c r="AT50" s="52">
        <f t="shared" si="19"/>
        <v>0</v>
      </c>
      <c r="AU50" s="52">
        <f t="shared" si="19"/>
        <v>17</v>
      </c>
      <c r="AW50" s="42"/>
    </row>
    <row r="51" spans="1:49" s="10" customFormat="1" ht="35.25">
      <c r="A51" s="16" t="s">
        <v>10</v>
      </c>
      <c r="B51" s="17" t="s">
        <v>120</v>
      </c>
      <c r="C51" s="18" t="s">
        <v>68</v>
      </c>
      <c r="D51" s="43">
        <f aca="true" t="shared" si="20" ref="D51:D57">SUM(E51,M51)</f>
        <v>28</v>
      </c>
      <c r="E51" s="43">
        <f aca="true" t="shared" si="21" ref="E51:E57">SUM(F51:G51,L51)</f>
        <v>20</v>
      </c>
      <c r="F51" s="44">
        <f aca="true" t="shared" si="22" ref="F51:G57">SUM(N51,R51,V51,Z51,AD51,AH51)</f>
        <v>0</v>
      </c>
      <c r="G51" s="44">
        <f t="shared" si="22"/>
        <v>15</v>
      </c>
      <c r="H51" s="19">
        <v>15</v>
      </c>
      <c r="I51" s="19"/>
      <c r="J51" s="19"/>
      <c r="K51" s="19"/>
      <c r="L51" s="44">
        <f aca="true" t="shared" si="23" ref="L51:M57">SUM(P51,T51,X51,AB51,AF51,AJ51)</f>
        <v>5</v>
      </c>
      <c r="M51" s="107">
        <f t="shared" si="23"/>
        <v>8</v>
      </c>
      <c r="N51" s="20"/>
      <c r="O51" s="20"/>
      <c r="P51" s="20"/>
      <c r="Q51" s="20"/>
      <c r="R51" s="20"/>
      <c r="S51" s="20"/>
      <c r="T51" s="20"/>
      <c r="U51" s="20"/>
      <c r="V51" s="20"/>
      <c r="W51" s="20">
        <v>15</v>
      </c>
      <c r="X51" s="20">
        <v>5</v>
      </c>
      <c r="Y51" s="105">
        <v>8</v>
      </c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62"/>
      <c r="AM51" s="62"/>
      <c r="AN51" s="62">
        <v>1</v>
      </c>
      <c r="AO51" s="62"/>
      <c r="AP51" s="62"/>
      <c r="AQ51" s="62"/>
      <c r="AR51" s="20">
        <f aca="true" t="shared" si="24" ref="AR51:AR57">E51/25</f>
        <v>0.8</v>
      </c>
      <c r="AS51" s="20">
        <f>SUM(AL51:AQ51)</f>
        <v>1</v>
      </c>
      <c r="AT51" s="20"/>
      <c r="AU51" s="20">
        <f>SUM(AL51:AQ51)</f>
        <v>1</v>
      </c>
      <c r="AW51" s="42"/>
    </row>
    <row r="52" spans="1:49" s="10" customFormat="1" ht="35.25">
      <c r="A52" s="16" t="s">
        <v>9</v>
      </c>
      <c r="B52" s="17" t="s">
        <v>122</v>
      </c>
      <c r="C52" s="23" t="s">
        <v>62</v>
      </c>
      <c r="D52" s="43">
        <f t="shared" si="20"/>
        <v>27</v>
      </c>
      <c r="E52" s="43">
        <f t="shared" si="21"/>
        <v>20</v>
      </c>
      <c r="F52" s="44">
        <f t="shared" si="22"/>
        <v>0</v>
      </c>
      <c r="G52" s="44">
        <f t="shared" si="22"/>
        <v>15</v>
      </c>
      <c r="H52" s="19">
        <v>15</v>
      </c>
      <c r="I52" s="19"/>
      <c r="J52" s="19"/>
      <c r="K52" s="19"/>
      <c r="L52" s="44">
        <f t="shared" si="23"/>
        <v>5</v>
      </c>
      <c r="M52" s="107">
        <f t="shared" si="23"/>
        <v>7</v>
      </c>
      <c r="N52" s="20"/>
      <c r="O52" s="20"/>
      <c r="P52" s="20"/>
      <c r="Q52" s="20"/>
      <c r="R52" s="20"/>
      <c r="S52" s="20"/>
      <c r="T52" s="20"/>
      <c r="U52" s="20"/>
      <c r="V52" s="20"/>
      <c r="W52" s="20">
        <v>15</v>
      </c>
      <c r="X52" s="20">
        <v>5</v>
      </c>
      <c r="Y52" s="105">
        <v>7</v>
      </c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62"/>
      <c r="AM52" s="62"/>
      <c r="AN52" s="62">
        <v>1</v>
      </c>
      <c r="AO52" s="62"/>
      <c r="AP52" s="62"/>
      <c r="AQ52" s="62"/>
      <c r="AR52" s="20">
        <f t="shared" si="24"/>
        <v>0.8</v>
      </c>
      <c r="AS52" s="20">
        <f>SUM(AL52:AQ52)</f>
        <v>1</v>
      </c>
      <c r="AT52" s="20"/>
      <c r="AU52" s="20">
        <f>SUM(AL52:AQ52)</f>
        <v>1</v>
      </c>
      <c r="AW52" s="42"/>
    </row>
    <row r="53" spans="1:49" s="10" customFormat="1" ht="35.25">
      <c r="A53" s="16" t="s">
        <v>8</v>
      </c>
      <c r="B53" s="17" t="s">
        <v>123</v>
      </c>
      <c r="C53" s="18" t="s">
        <v>62</v>
      </c>
      <c r="D53" s="43">
        <f t="shared" si="20"/>
        <v>33</v>
      </c>
      <c r="E53" s="43">
        <f t="shared" si="21"/>
        <v>30</v>
      </c>
      <c r="F53" s="44">
        <f t="shared" si="22"/>
        <v>15</v>
      </c>
      <c r="G53" s="44">
        <f t="shared" si="22"/>
        <v>15</v>
      </c>
      <c r="H53" s="19">
        <v>15</v>
      </c>
      <c r="I53" s="19"/>
      <c r="J53" s="19"/>
      <c r="K53" s="19"/>
      <c r="L53" s="106">
        <f t="shared" si="23"/>
        <v>0</v>
      </c>
      <c r="M53" s="43">
        <f t="shared" si="23"/>
        <v>3</v>
      </c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>
        <v>15</v>
      </c>
      <c r="AA53" s="20">
        <v>15</v>
      </c>
      <c r="AB53" s="20"/>
      <c r="AC53" s="20">
        <v>3</v>
      </c>
      <c r="AD53" s="20"/>
      <c r="AE53" s="20"/>
      <c r="AF53" s="20"/>
      <c r="AG53" s="20"/>
      <c r="AH53" s="20"/>
      <c r="AI53" s="20"/>
      <c r="AJ53" s="20"/>
      <c r="AK53" s="20"/>
      <c r="AL53" s="62"/>
      <c r="AM53" s="62"/>
      <c r="AN53" s="62"/>
      <c r="AO53" s="62">
        <v>1</v>
      </c>
      <c r="AP53" s="62"/>
      <c r="AQ53" s="62"/>
      <c r="AR53" s="20">
        <f t="shared" si="24"/>
        <v>1.2</v>
      </c>
      <c r="AS53" s="20">
        <f>SUM(AL53:AQ53)</f>
        <v>1</v>
      </c>
      <c r="AT53" s="20"/>
      <c r="AU53" s="20">
        <f>SUM(AL53:AQ53)</f>
        <v>1</v>
      </c>
      <c r="AW53" s="42"/>
    </row>
    <row r="54" spans="1:49" s="10" customFormat="1" ht="35.25">
      <c r="A54" s="16" t="s">
        <v>7</v>
      </c>
      <c r="B54" s="17" t="s">
        <v>125</v>
      </c>
      <c r="C54" s="23" t="s">
        <v>87</v>
      </c>
      <c r="D54" s="43">
        <f t="shared" si="20"/>
        <v>50</v>
      </c>
      <c r="E54" s="43">
        <f t="shared" si="21"/>
        <v>34</v>
      </c>
      <c r="F54" s="44">
        <f t="shared" si="22"/>
        <v>0</v>
      </c>
      <c r="G54" s="44">
        <f t="shared" si="22"/>
        <v>24</v>
      </c>
      <c r="H54" s="19">
        <v>24</v>
      </c>
      <c r="I54" s="19"/>
      <c r="J54" s="19"/>
      <c r="K54" s="19"/>
      <c r="L54" s="44">
        <f t="shared" si="23"/>
        <v>10</v>
      </c>
      <c r="M54" s="43">
        <f t="shared" si="23"/>
        <v>16</v>
      </c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>
        <v>12</v>
      </c>
      <c r="AF54" s="20">
        <v>5</v>
      </c>
      <c r="AG54" s="20">
        <v>8</v>
      </c>
      <c r="AH54" s="20"/>
      <c r="AI54" s="20">
        <v>12</v>
      </c>
      <c r="AJ54" s="20">
        <v>5</v>
      </c>
      <c r="AK54" s="20">
        <v>8</v>
      </c>
      <c r="AL54" s="62"/>
      <c r="AM54" s="62"/>
      <c r="AN54" s="62"/>
      <c r="AO54" s="62"/>
      <c r="AP54" s="62">
        <v>1</v>
      </c>
      <c r="AQ54" s="62">
        <v>1</v>
      </c>
      <c r="AR54" s="20">
        <f t="shared" si="24"/>
        <v>1.36</v>
      </c>
      <c r="AS54" s="20">
        <f>SUM(AL54:AQ54)</f>
        <v>2</v>
      </c>
      <c r="AT54" s="20"/>
      <c r="AU54" s="20">
        <f>SUM(AL54:AQ54)</f>
        <v>2</v>
      </c>
      <c r="AW54" s="42"/>
    </row>
    <row r="55" spans="1:49" s="10" customFormat="1" ht="35.25">
      <c r="A55" s="16" t="s">
        <v>6</v>
      </c>
      <c r="B55" s="17" t="s">
        <v>139</v>
      </c>
      <c r="C55" s="23" t="s">
        <v>64</v>
      </c>
      <c r="D55" s="43">
        <f t="shared" si="20"/>
        <v>125</v>
      </c>
      <c r="E55" s="43">
        <f t="shared" si="21"/>
        <v>76</v>
      </c>
      <c r="F55" s="44">
        <f t="shared" si="22"/>
        <v>10</v>
      </c>
      <c r="G55" s="44">
        <f t="shared" si="22"/>
        <v>48</v>
      </c>
      <c r="H55" s="19"/>
      <c r="I55" s="19">
        <v>48</v>
      </c>
      <c r="J55" s="19"/>
      <c r="K55" s="19"/>
      <c r="L55" s="110">
        <f t="shared" si="23"/>
        <v>18</v>
      </c>
      <c r="M55" s="107">
        <f t="shared" si="23"/>
        <v>49</v>
      </c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>
        <v>24</v>
      </c>
      <c r="AF55" s="20">
        <v>10</v>
      </c>
      <c r="AG55" s="20">
        <v>16</v>
      </c>
      <c r="AH55" s="20">
        <v>10</v>
      </c>
      <c r="AI55" s="20">
        <v>24</v>
      </c>
      <c r="AJ55" s="109">
        <v>8</v>
      </c>
      <c r="AK55" s="105">
        <v>33</v>
      </c>
      <c r="AL55" s="62"/>
      <c r="AM55" s="62"/>
      <c r="AN55" s="62"/>
      <c r="AO55" s="62"/>
      <c r="AP55" s="62">
        <v>2</v>
      </c>
      <c r="AQ55" s="62">
        <v>3</v>
      </c>
      <c r="AR55" s="20">
        <f t="shared" si="24"/>
        <v>3.04</v>
      </c>
      <c r="AS55" s="20">
        <f>SUM(AL55:AQ55)</f>
        <v>5</v>
      </c>
      <c r="AT55" s="20"/>
      <c r="AU55" s="20">
        <f>SUM(AL55:AQ55)</f>
        <v>5</v>
      </c>
      <c r="AW55" s="42"/>
    </row>
    <row r="56" spans="1:49" s="10" customFormat="1" ht="35.25">
      <c r="A56" s="16" t="s">
        <v>5</v>
      </c>
      <c r="B56" s="17" t="s">
        <v>140</v>
      </c>
      <c r="C56" s="18" t="s">
        <v>61</v>
      </c>
      <c r="D56" s="43">
        <f t="shared" si="20"/>
        <v>32</v>
      </c>
      <c r="E56" s="43">
        <f t="shared" si="21"/>
        <v>26</v>
      </c>
      <c r="F56" s="44">
        <f t="shared" si="22"/>
        <v>12</v>
      </c>
      <c r="G56" s="44">
        <f t="shared" si="22"/>
        <v>12</v>
      </c>
      <c r="H56" s="19"/>
      <c r="I56" s="19">
        <v>12</v>
      </c>
      <c r="J56" s="19"/>
      <c r="K56" s="19"/>
      <c r="L56" s="44">
        <f t="shared" si="23"/>
        <v>2</v>
      </c>
      <c r="M56" s="107">
        <f t="shared" si="23"/>
        <v>6</v>
      </c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>
        <v>12</v>
      </c>
      <c r="AA56" s="20">
        <v>12</v>
      </c>
      <c r="AB56" s="20">
        <v>2</v>
      </c>
      <c r="AC56" s="105">
        <v>6</v>
      </c>
      <c r="AD56" s="20"/>
      <c r="AE56" s="20"/>
      <c r="AF56" s="20"/>
      <c r="AG56" s="20"/>
      <c r="AH56" s="20"/>
      <c r="AI56" s="20"/>
      <c r="AJ56" s="20"/>
      <c r="AK56" s="20"/>
      <c r="AL56" s="62"/>
      <c r="AM56" s="62"/>
      <c r="AN56" s="62"/>
      <c r="AO56" s="62">
        <v>1</v>
      </c>
      <c r="AP56" s="62"/>
      <c r="AQ56" s="62"/>
      <c r="AR56" s="20">
        <f t="shared" si="24"/>
        <v>1.04</v>
      </c>
      <c r="AS56" s="20">
        <f>SUM(AL56:AQ56)</f>
        <v>1</v>
      </c>
      <c r="AT56" s="20"/>
      <c r="AU56" s="20">
        <f>SUM(AL56:AQ56)</f>
        <v>1</v>
      </c>
      <c r="AW56" s="42"/>
    </row>
    <row r="57" spans="1:49" s="10" customFormat="1" ht="36" thickBot="1">
      <c r="A57" s="16" t="s">
        <v>20</v>
      </c>
      <c r="B57" s="27" t="s">
        <v>118</v>
      </c>
      <c r="C57" s="28" t="s">
        <v>66</v>
      </c>
      <c r="D57" s="47">
        <f t="shared" si="20"/>
        <v>150</v>
      </c>
      <c r="E57" s="47">
        <f t="shared" si="21"/>
        <v>0</v>
      </c>
      <c r="F57" s="48">
        <f t="shared" si="22"/>
        <v>0</v>
      </c>
      <c r="G57" s="48">
        <f t="shared" si="22"/>
        <v>0</v>
      </c>
      <c r="H57" s="29"/>
      <c r="I57" s="29"/>
      <c r="K57" s="29"/>
      <c r="L57" s="48">
        <f t="shared" si="23"/>
        <v>0</v>
      </c>
      <c r="M57" s="47">
        <f t="shared" si="23"/>
        <v>150</v>
      </c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>
        <v>150</v>
      </c>
      <c r="AL57" s="62"/>
      <c r="AM57" s="62"/>
      <c r="AN57" s="62"/>
      <c r="AO57" s="62"/>
      <c r="AP57" s="62"/>
      <c r="AQ57" s="62">
        <v>6</v>
      </c>
      <c r="AR57" s="20">
        <f t="shared" si="24"/>
        <v>0</v>
      </c>
      <c r="AS57" s="20">
        <f>SUM(AL57:AQ57)</f>
        <v>6</v>
      </c>
      <c r="AT57" s="20"/>
      <c r="AU57" s="20">
        <f>SUM(AL57:AQ57)</f>
        <v>6</v>
      </c>
      <c r="AW57" s="42"/>
    </row>
    <row r="58" spans="1:49" s="15" customFormat="1" ht="75" customHeight="1" thickBot="1">
      <c r="A58" s="13" t="s">
        <v>54</v>
      </c>
      <c r="B58" s="14" t="s">
        <v>157</v>
      </c>
      <c r="C58" s="13"/>
      <c r="D58" s="51">
        <f aca="true" t="shared" si="25" ref="D58:AU58">SUM(D59:D60)</f>
        <v>445</v>
      </c>
      <c r="E58" s="51">
        <f t="shared" si="25"/>
        <v>206</v>
      </c>
      <c r="F58" s="51">
        <f t="shared" si="25"/>
        <v>31</v>
      </c>
      <c r="G58" s="51">
        <f t="shared" si="25"/>
        <v>135</v>
      </c>
      <c r="H58" s="51">
        <f t="shared" si="25"/>
        <v>135</v>
      </c>
      <c r="I58" s="51">
        <f t="shared" si="25"/>
        <v>0</v>
      </c>
      <c r="J58" s="51">
        <f t="shared" si="25"/>
        <v>0</v>
      </c>
      <c r="K58" s="51">
        <f t="shared" si="25"/>
        <v>0</v>
      </c>
      <c r="L58" s="51">
        <f t="shared" si="25"/>
        <v>40</v>
      </c>
      <c r="M58" s="51">
        <f t="shared" si="25"/>
        <v>239</v>
      </c>
      <c r="N58" s="51">
        <f t="shared" si="25"/>
        <v>0</v>
      </c>
      <c r="O58" s="51">
        <f t="shared" si="25"/>
        <v>0</v>
      </c>
      <c r="P58" s="51">
        <f t="shared" si="25"/>
        <v>0</v>
      </c>
      <c r="Q58" s="51">
        <f t="shared" si="25"/>
        <v>0</v>
      </c>
      <c r="R58" s="51">
        <f t="shared" si="25"/>
        <v>0</v>
      </c>
      <c r="S58" s="51">
        <f t="shared" si="25"/>
        <v>0</v>
      </c>
      <c r="T58" s="51">
        <f t="shared" si="25"/>
        <v>0</v>
      </c>
      <c r="U58" s="51">
        <f t="shared" si="25"/>
        <v>0</v>
      </c>
      <c r="V58" s="51">
        <f t="shared" si="25"/>
        <v>5</v>
      </c>
      <c r="W58" s="51">
        <f t="shared" si="25"/>
        <v>30</v>
      </c>
      <c r="X58" s="51">
        <f t="shared" si="25"/>
        <v>5</v>
      </c>
      <c r="Y58" s="51">
        <f t="shared" si="25"/>
        <v>10</v>
      </c>
      <c r="Z58" s="51">
        <f t="shared" si="25"/>
        <v>5</v>
      </c>
      <c r="AA58" s="51">
        <f t="shared" si="25"/>
        <v>30</v>
      </c>
      <c r="AB58" s="51">
        <f t="shared" si="25"/>
        <v>5</v>
      </c>
      <c r="AC58" s="51">
        <f t="shared" si="25"/>
        <v>10</v>
      </c>
      <c r="AD58" s="51">
        <f t="shared" si="25"/>
        <v>6</v>
      </c>
      <c r="AE58" s="51">
        <f t="shared" si="25"/>
        <v>30</v>
      </c>
      <c r="AF58" s="51">
        <f t="shared" si="25"/>
        <v>15</v>
      </c>
      <c r="AG58" s="51">
        <f t="shared" si="25"/>
        <v>31</v>
      </c>
      <c r="AH58" s="51">
        <f t="shared" si="25"/>
        <v>15</v>
      </c>
      <c r="AI58" s="51">
        <f t="shared" si="25"/>
        <v>45</v>
      </c>
      <c r="AJ58" s="51">
        <f t="shared" si="25"/>
        <v>15</v>
      </c>
      <c r="AK58" s="51">
        <f t="shared" si="25"/>
        <v>188</v>
      </c>
      <c r="AL58" s="52">
        <f t="shared" si="25"/>
        <v>0</v>
      </c>
      <c r="AM58" s="52">
        <f t="shared" si="25"/>
        <v>0</v>
      </c>
      <c r="AN58" s="52">
        <f t="shared" si="25"/>
        <v>2</v>
      </c>
      <c r="AO58" s="52">
        <f t="shared" si="25"/>
        <v>2</v>
      </c>
      <c r="AP58" s="52">
        <f t="shared" si="25"/>
        <v>3</v>
      </c>
      <c r="AQ58" s="52">
        <f t="shared" si="25"/>
        <v>10</v>
      </c>
      <c r="AR58" s="52">
        <f t="shared" si="25"/>
        <v>8.24</v>
      </c>
      <c r="AS58" s="52">
        <f t="shared" si="25"/>
        <v>17</v>
      </c>
      <c r="AT58" s="52">
        <f t="shared" si="25"/>
        <v>0</v>
      </c>
      <c r="AU58" s="52">
        <f t="shared" si="25"/>
        <v>17</v>
      </c>
      <c r="AW58" s="42"/>
    </row>
    <row r="59" spans="1:49" s="10" customFormat="1" ht="35.25">
      <c r="A59" s="16" t="s">
        <v>10</v>
      </c>
      <c r="B59" s="17" t="s">
        <v>104</v>
      </c>
      <c r="C59" s="18" t="s">
        <v>64</v>
      </c>
      <c r="D59" s="43">
        <f>SUM(E59,M59)</f>
        <v>295</v>
      </c>
      <c r="E59" s="43">
        <f>SUM(F59:G59,L59)</f>
        <v>206</v>
      </c>
      <c r="F59" s="44">
        <f>SUM(N59,R59,V59,Z59,AD59,AH59)</f>
        <v>31</v>
      </c>
      <c r="G59" s="44">
        <f>SUM(O59,S59,W59,AA59,AE59,AI59)</f>
        <v>135</v>
      </c>
      <c r="H59" s="19">
        <v>135</v>
      </c>
      <c r="I59" s="19"/>
      <c r="J59" s="19"/>
      <c r="K59" s="19"/>
      <c r="L59" s="110">
        <f>SUM(P59,T59,X59,AB59,AF59,AJ59)</f>
        <v>40</v>
      </c>
      <c r="M59" s="107">
        <f>SUM(Q59,U59,Y59,AC59,AG59,AK59)</f>
        <v>89</v>
      </c>
      <c r="N59" s="20"/>
      <c r="O59" s="20"/>
      <c r="P59" s="20"/>
      <c r="Q59" s="20"/>
      <c r="R59" s="20"/>
      <c r="S59" s="20"/>
      <c r="T59" s="20"/>
      <c r="U59" s="20"/>
      <c r="V59" s="20">
        <v>5</v>
      </c>
      <c r="W59" s="20">
        <v>30</v>
      </c>
      <c r="X59" s="20">
        <v>5</v>
      </c>
      <c r="Y59" s="20">
        <v>10</v>
      </c>
      <c r="Z59" s="20">
        <v>5</v>
      </c>
      <c r="AA59" s="20">
        <v>30</v>
      </c>
      <c r="AB59" s="20">
        <v>5</v>
      </c>
      <c r="AC59" s="20">
        <v>10</v>
      </c>
      <c r="AD59" s="20">
        <v>6</v>
      </c>
      <c r="AE59" s="20">
        <v>30</v>
      </c>
      <c r="AF59" s="20">
        <v>15</v>
      </c>
      <c r="AG59" s="105">
        <v>31</v>
      </c>
      <c r="AH59" s="20">
        <v>15</v>
      </c>
      <c r="AI59" s="20">
        <v>45</v>
      </c>
      <c r="AJ59" s="109">
        <v>15</v>
      </c>
      <c r="AK59" s="105">
        <v>38</v>
      </c>
      <c r="AL59" s="62"/>
      <c r="AM59" s="62"/>
      <c r="AN59" s="62">
        <v>2</v>
      </c>
      <c r="AO59" s="62">
        <v>2</v>
      </c>
      <c r="AP59" s="62">
        <v>3</v>
      </c>
      <c r="AQ59" s="62">
        <v>4</v>
      </c>
      <c r="AR59" s="20">
        <f>E59/25</f>
        <v>8.24</v>
      </c>
      <c r="AS59" s="20">
        <f>SUM(AL59:AQ59)</f>
        <v>11</v>
      </c>
      <c r="AT59" s="20"/>
      <c r="AU59" s="20">
        <f>SUM(AL59:AQ59)</f>
        <v>11</v>
      </c>
      <c r="AW59" s="42"/>
    </row>
    <row r="60" spans="1:49" s="10" customFormat="1" ht="36" thickBot="1">
      <c r="A60" s="26" t="s">
        <v>9</v>
      </c>
      <c r="B60" s="27" t="s">
        <v>118</v>
      </c>
      <c r="C60" s="28" t="s">
        <v>66</v>
      </c>
      <c r="D60" s="47">
        <f>SUM(E60,M60)</f>
        <v>150</v>
      </c>
      <c r="E60" s="47">
        <f>SUM(F60:G60,L60)</f>
        <v>0</v>
      </c>
      <c r="F60" s="48">
        <f>SUM(N60,R60,V60,Z60,AD60,AH60)</f>
        <v>0</v>
      </c>
      <c r="G60" s="48">
        <f>SUM(O60,S60,W60,AA60,AE60,AI60)</f>
        <v>0</v>
      </c>
      <c r="H60" s="29"/>
      <c r="I60" s="29"/>
      <c r="K60" s="29"/>
      <c r="L60" s="48">
        <f>SUM(P60,T60,X60,AB60,AF60,AJ60)</f>
        <v>0</v>
      </c>
      <c r="M60" s="47">
        <f>SUM(Q60,U60,Y60,AC60,AG60,AK60)</f>
        <v>150</v>
      </c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>
        <v>150</v>
      </c>
      <c r="AL60" s="62"/>
      <c r="AM60" s="62"/>
      <c r="AN60" s="62"/>
      <c r="AO60" s="62"/>
      <c r="AP60" s="62"/>
      <c r="AQ60" s="62">
        <v>6</v>
      </c>
      <c r="AR60" s="20">
        <f>E60/25</f>
        <v>0</v>
      </c>
      <c r="AS60" s="20">
        <f>SUM(AL60:AQ60)</f>
        <v>6</v>
      </c>
      <c r="AT60" s="20"/>
      <c r="AU60" s="20">
        <f>SUM(AL60:AQ60)</f>
        <v>6</v>
      </c>
      <c r="AW60" s="42"/>
    </row>
    <row r="61" spans="1:49" s="15" customFormat="1" ht="75" customHeight="1" thickBot="1">
      <c r="A61" s="13" t="s">
        <v>119</v>
      </c>
      <c r="B61" s="14" t="s">
        <v>158</v>
      </c>
      <c r="C61" s="13"/>
      <c r="D61" s="51">
        <f aca="true" t="shared" si="26" ref="D61:AU61">SUM(D62:D68)</f>
        <v>445</v>
      </c>
      <c r="E61" s="51">
        <f t="shared" si="26"/>
        <v>206</v>
      </c>
      <c r="F61" s="51">
        <f t="shared" si="26"/>
        <v>20</v>
      </c>
      <c r="G61" s="51">
        <f t="shared" si="26"/>
        <v>146</v>
      </c>
      <c r="H61" s="51">
        <f t="shared" si="26"/>
        <v>146</v>
      </c>
      <c r="I61" s="51">
        <f t="shared" si="26"/>
        <v>0</v>
      </c>
      <c r="J61" s="51">
        <f t="shared" si="26"/>
        <v>0</v>
      </c>
      <c r="K61" s="51">
        <f t="shared" si="26"/>
        <v>0</v>
      </c>
      <c r="L61" s="51">
        <f t="shared" si="26"/>
        <v>40</v>
      </c>
      <c r="M61" s="51">
        <f t="shared" si="26"/>
        <v>239</v>
      </c>
      <c r="N61" s="51">
        <f t="shared" si="26"/>
        <v>0</v>
      </c>
      <c r="O61" s="51">
        <f t="shared" si="26"/>
        <v>0</v>
      </c>
      <c r="P61" s="51">
        <f t="shared" si="26"/>
        <v>0</v>
      </c>
      <c r="Q61" s="51">
        <f t="shared" si="26"/>
        <v>0</v>
      </c>
      <c r="R61" s="51">
        <f t="shared" si="26"/>
        <v>0</v>
      </c>
      <c r="S61" s="51">
        <f t="shared" si="26"/>
        <v>0</v>
      </c>
      <c r="T61" s="51">
        <f t="shared" si="26"/>
        <v>0</v>
      </c>
      <c r="U61" s="51">
        <f t="shared" si="26"/>
        <v>0</v>
      </c>
      <c r="V61" s="51">
        <f t="shared" si="26"/>
        <v>0</v>
      </c>
      <c r="W61" s="51">
        <f t="shared" si="26"/>
        <v>30</v>
      </c>
      <c r="X61" s="51">
        <f t="shared" si="26"/>
        <v>10</v>
      </c>
      <c r="Y61" s="51">
        <f t="shared" si="26"/>
        <v>15</v>
      </c>
      <c r="Z61" s="51">
        <f t="shared" si="26"/>
        <v>0</v>
      </c>
      <c r="AA61" s="51">
        <f t="shared" si="26"/>
        <v>41</v>
      </c>
      <c r="AB61" s="51">
        <f t="shared" si="26"/>
        <v>5</v>
      </c>
      <c r="AC61" s="51">
        <f t="shared" si="26"/>
        <v>11</v>
      </c>
      <c r="AD61" s="51">
        <f t="shared" si="26"/>
        <v>10</v>
      </c>
      <c r="AE61" s="51">
        <f t="shared" si="26"/>
        <v>45</v>
      </c>
      <c r="AF61" s="51">
        <f t="shared" si="26"/>
        <v>10</v>
      </c>
      <c r="AG61" s="51">
        <f t="shared" si="26"/>
        <v>15</v>
      </c>
      <c r="AH61" s="51">
        <f t="shared" si="26"/>
        <v>10</v>
      </c>
      <c r="AI61" s="51">
        <f t="shared" si="26"/>
        <v>30</v>
      </c>
      <c r="AJ61" s="51">
        <f t="shared" si="26"/>
        <v>15</v>
      </c>
      <c r="AK61" s="51">
        <f t="shared" si="26"/>
        <v>198</v>
      </c>
      <c r="AL61" s="52">
        <f t="shared" si="26"/>
        <v>0</v>
      </c>
      <c r="AM61" s="52">
        <f t="shared" si="26"/>
        <v>0</v>
      </c>
      <c r="AN61" s="52">
        <f t="shared" si="26"/>
        <v>2</v>
      </c>
      <c r="AO61" s="52">
        <f t="shared" si="26"/>
        <v>2</v>
      </c>
      <c r="AP61" s="52">
        <f t="shared" si="26"/>
        <v>3</v>
      </c>
      <c r="AQ61" s="52">
        <f t="shared" si="26"/>
        <v>10</v>
      </c>
      <c r="AR61" s="52">
        <f t="shared" si="26"/>
        <v>8.24</v>
      </c>
      <c r="AS61" s="52">
        <f t="shared" si="26"/>
        <v>17</v>
      </c>
      <c r="AT61" s="52">
        <f t="shared" si="26"/>
        <v>0</v>
      </c>
      <c r="AU61" s="52">
        <f t="shared" si="26"/>
        <v>17</v>
      </c>
      <c r="AW61" s="42"/>
    </row>
    <row r="62" spans="1:49" s="10" customFormat="1" ht="35.25">
      <c r="A62" s="16" t="s">
        <v>10</v>
      </c>
      <c r="B62" s="17" t="s">
        <v>120</v>
      </c>
      <c r="C62" s="18" t="s">
        <v>68</v>
      </c>
      <c r="D62" s="43">
        <f>SUM(E62,M62)</f>
        <v>28</v>
      </c>
      <c r="E62" s="43">
        <f>SUM(F62:G62,L62)</f>
        <v>20</v>
      </c>
      <c r="F62" s="44">
        <f>SUM(N62,R62,V62,Z62,AD62,AH62)</f>
        <v>0</v>
      </c>
      <c r="G62" s="44">
        <f>SUM(O62,S62,W62,AA62,AE62,AI62)</f>
        <v>15</v>
      </c>
      <c r="H62" s="19">
        <v>15</v>
      </c>
      <c r="I62" s="19"/>
      <c r="J62" s="19"/>
      <c r="K62" s="19"/>
      <c r="L62" s="44">
        <f>SUM(P62,T62,X62,AB62,AF62,AJ62)</f>
        <v>5</v>
      </c>
      <c r="M62" s="107">
        <f>SUM(Q62,U62,Y62,AC62,AG62,AK62)</f>
        <v>8</v>
      </c>
      <c r="N62" s="20"/>
      <c r="O62" s="20"/>
      <c r="P62" s="20"/>
      <c r="Q62" s="20"/>
      <c r="R62" s="20"/>
      <c r="S62" s="20"/>
      <c r="T62" s="20"/>
      <c r="U62" s="20"/>
      <c r="V62" s="20"/>
      <c r="W62" s="20">
        <v>15</v>
      </c>
      <c r="X62" s="20">
        <v>5</v>
      </c>
      <c r="Y62" s="105">
        <v>8</v>
      </c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62"/>
      <c r="AM62" s="62"/>
      <c r="AN62" s="62">
        <v>1</v>
      </c>
      <c r="AO62" s="62"/>
      <c r="AP62" s="62"/>
      <c r="AQ62" s="62"/>
      <c r="AR62" s="20">
        <f>E62/25</f>
        <v>0.8</v>
      </c>
      <c r="AS62" s="20">
        <f>SUM(AL62:AQ62)</f>
        <v>1</v>
      </c>
      <c r="AT62" s="20"/>
      <c r="AU62" s="20">
        <f>SUM(AL62:AQ62)</f>
        <v>1</v>
      </c>
      <c r="AW62" s="42"/>
    </row>
    <row r="63" spans="1:47" s="10" customFormat="1" ht="35.25">
      <c r="A63" s="21" t="s">
        <v>9</v>
      </c>
      <c r="B63" s="22" t="s">
        <v>121</v>
      </c>
      <c r="C63" s="23" t="s">
        <v>68</v>
      </c>
      <c r="D63" s="43">
        <f aca="true" t="shared" si="27" ref="D63:D68">SUM(E63,M63)</f>
        <v>27</v>
      </c>
      <c r="E63" s="43">
        <f aca="true" t="shared" si="28" ref="E63:E68">SUM(F63:G63,L63)</f>
        <v>20</v>
      </c>
      <c r="F63" s="44">
        <f aca="true" t="shared" si="29" ref="F63:F68">SUM(N63,R63,V63,Z63,AD63,AH63)</f>
        <v>0</v>
      </c>
      <c r="G63" s="44">
        <f aca="true" t="shared" si="30" ref="G63:G68">SUM(O63,S63,W63,AA63,AE63,AI63)</f>
        <v>15</v>
      </c>
      <c r="H63" s="24">
        <v>15</v>
      </c>
      <c r="I63" s="24"/>
      <c r="J63" s="24"/>
      <c r="K63" s="24"/>
      <c r="L63" s="44">
        <f aca="true" t="shared" si="31" ref="L63:L68">SUM(P63,T63,X63,AB63,AF63,AJ63)</f>
        <v>5</v>
      </c>
      <c r="M63" s="107">
        <f aca="true" t="shared" si="32" ref="M63:M68">SUM(Q63,U63,Y63,AC63,AG63,AK63)</f>
        <v>7</v>
      </c>
      <c r="N63" s="25"/>
      <c r="O63" s="25"/>
      <c r="P63" s="25"/>
      <c r="Q63" s="25"/>
      <c r="R63" s="25"/>
      <c r="S63" s="25"/>
      <c r="T63" s="25"/>
      <c r="U63" s="25"/>
      <c r="V63" s="25"/>
      <c r="W63" s="25">
        <v>15</v>
      </c>
      <c r="X63" s="25">
        <v>5</v>
      </c>
      <c r="Y63" s="108">
        <v>7</v>
      </c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62"/>
      <c r="AM63" s="62"/>
      <c r="AN63" s="62">
        <v>1</v>
      </c>
      <c r="AO63" s="62"/>
      <c r="AP63" s="62"/>
      <c r="AQ63" s="62"/>
      <c r="AR63" s="20">
        <f aca="true" t="shared" si="33" ref="AR63:AR68">E63/25</f>
        <v>0.8</v>
      </c>
      <c r="AS63" s="20">
        <f>SUM(AL63:AQ63)</f>
        <v>1</v>
      </c>
      <c r="AT63" s="20"/>
      <c r="AU63" s="20">
        <f>SUM(AL63:AQ63)</f>
        <v>1</v>
      </c>
    </row>
    <row r="64" spans="1:47" s="10" customFormat="1" ht="35.25">
      <c r="A64" s="16" t="s">
        <v>8</v>
      </c>
      <c r="B64" s="22" t="s">
        <v>122</v>
      </c>
      <c r="C64" s="23" t="s">
        <v>62</v>
      </c>
      <c r="D64" s="43">
        <f t="shared" si="27"/>
        <v>27</v>
      </c>
      <c r="E64" s="43">
        <f t="shared" si="28"/>
        <v>20</v>
      </c>
      <c r="F64" s="44">
        <f t="shared" si="29"/>
        <v>0</v>
      </c>
      <c r="G64" s="44">
        <f t="shared" si="30"/>
        <v>15</v>
      </c>
      <c r="H64" s="24">
        <v>15</v>
      </c>
      <c r="I64" s="24"/>
      <c r="J64" s="24"/>
      <c r="K64" s="24"/>
      <c r="L64" s="44">
        <f t="shared" si="31"/>
        <v>5</v>
      </c>
      <c r="M64" s="107">
        <f t="shared" si="32"/>
        <v>7</v>
      </c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>
        <v>15</v>
      </c>
      <c r="AB64" s="25">
        <v>5</v>
      </c>
      <c r="AC64" s="108">
        <v>7</v>
      </c>
      <c r="AD64" s="25"/>
      <c r="AE64" s="25"/>
      <c r="AF64" s="25"/>
      <c r="AG64" s="25"/>
      <c r="AH64" s="25"/>
      <c r="AI64" s="25"/>
      <c r="AJ64" s="25"/>
      <c r="AK64" s="25"/>
      <c r="AL64" s="62"/>
      <c r="AM64" s="62"/>
      <c r="AN64" s="62"/>
      <c r="AO64" s="62">
        <v>1</v>
      </c>
      <c r="AP64" s="62"/>
      <c r="AQ64" s="62"/>
      <c r="AR64" s="20">
        <f t="shared" si="33"/>
        <v>0.8</v>
      </c>
      <c r="AS64" s="20">
        <f>SUM(AL64:AQ64)</f>
        <v>1</v>
      </c>
      <c r="AT64" s="20"/>
      <c r="AU64" s="20">
        <f>SUM(AL64:AQ64)</f>
        <v>1</v>
      </c>
    </row>
    <row r="65" spans="1:47" s="10" customFormat="1" ht="35.25">
      <c r="A65" s="21" t="s">
        <v>7</v>
      </c>
      <c r="B65" s="22" t="s">
        <v>123</v>
      </c>
      <c r="C65" s="23" t="s">
        <v>64</v>
      </c>
      <c r="D65" s="43">
        <f t="shared" si="27"/>
        <v>103</v>
      </c>
      <c r="E65" s="43">
        <f t="shared" si="28"/>
        <v>55</v>
      </c>
      <c r="F65" s="44">
        <f t="shared" si="29"/>
        <v>10</v>
      </c>
      <c r="G65" s="44">
        <f t="shared" si="30"/>
        <v>30</v>
      </c>
      <c r="H65" s="24">
        <v>30</v>
      </c>
      <c r="I65" s="24"/>
      <c r="J65" s="24"/>
      <c r="K65" s="24"/>
      <c r="L65" s="44">
        <f t="shared" si="31"/>
        <v>15</v>
      </c>
      <c r="M65" s="107">
        <f t="shared" si="32"/>
        <v>48</v>
      </c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>
        <v>10</v>
      </c>
      <c r="AI65" s="25">
        <v>30</v>
      </c>
      <c r="AJ65" s="25">
        <v>15</v>
      </c>
      <c r="AK65" s="108">
        <v>48</v>
      </c>
      <c r="AL65" s="62"/>
      <c r="AM65" s="62"/>
      <c r="AN65" s="62"/>
      <c r="AO65" s="62"/>
      <c r="AP65" s="62"/>
      <c r="AQ65" s="62">
        <v>4</v>
      </c>
      <c r="AR65" s="20">
        <f t="shared" si="33"/>
        <v>2.2</v>
      </c>
      <c r="AS65" s="20">
        <f>SUM(AL65:AQ65)</f>
        <v>4</v>
      </c>
      <c r="AT65" s="20"/>
      <c r="AU65" s="20">
        <f>SUM(AL65:AQ65)</f>
        <v>4</v>
      </c>
    </row>
    <row r="66" spans="1:47" s="10" customFormat="1" ht="35.25">
      <c r="A66" s="16" t="s">
        <v>6</v>
      </c>
      <c r="B66" s="22" t="s">
        <v>124</v>
      </c>
      <c r="C66" s="23" t="s">
        <v>61</v>
      </c>
      <c r="D66" s="43">
        <f t="shared" si="27"/>
        <v>30</v>
      </c>
      <c r="E66" s="43">
        <f t="shared" si="28"/>
        <v>25</v>
      </c>
      <c r="F66" s="44">
        <f t="shared" si="29"/>
        <v>10</v>
      </c>
      <c r="G66" s="44">
        <f t="shared" si="30"/>
        <v>15</v>
      </c>
      <c r="H66" s="24">
        <v>15</v>
      </c>
      <c r="I66" s="24"/>
      <c r="J66" s="24"/>
      <c r="K66" s="24"/>
      <c r="L66" s="106">
        <f t="shared" si="31"/>
        <v>0</v>
      </c>
      <c r="M66" s="43">
        <f t="shared" si="32"/>
        <v>5</v>
      </c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>
        <v>10</v>
      </c>
      <c r="AE66" s="25">
        <v>15</v>
      </c>
      <c r="AF66" s="25"/>
      <c r="AG66" s="25">
        <v>5</v>
      </c>
      <c r="AH66" s="25"/>
      <c r="AI66" s="25"/>
      <c r="AJ66" s="25"/>
      <c r="AK66" s="25"/>
      <c r="AL66" s="62"/>
      <c r="AM66" s="62"/>
      <c r="AN66" s="62"/>
      <c r="AO66" s="62"/>
      <c r="AP66" s="62">
        <v>1</v>
      </c>
      <c r="AQ66" s="62"/>
      <c r="AR66" s="20">
        <f t="shared" si="33"/>
        <v>1</v>
      </c>
      <c r="AS66" s="20">
        <f>SUM(AL66:AQ66)</f>
        <v>1</v>
      </c>
      <c r="AT66" s="20"/>
      <c r="AU66" s="20">
        <f>SUM(AL66:AQ66)</f>
        <v>1</v>
      </c>
    </row>
    <row r="67" spans="1:47" s="10" customFormat="1" ht="35.25">
      <c r="A67" s="21" t="s">
        <v>5</v>
      </c>
      <c r="B67" s="22" t="s">
        <v>125</v>
      </c>
      <c r="C67" s="23" t="s">
        <v>127</v>
      </c>
      <c r="D67" s="43">
        <f t="shared" si="27"/>
        <v>80</v>
      </c>
      <c r="E67" s="43">
        <f t="shared" si="28"/>
        <v>66</v>
      </c>
      <c r="F67" s="44">
        <f t="shared" si="29"/>
        <v>0</v>
      </c>
      <c r="G67" s="44">
        <f t="shared" si="30"/>
        <v>56</v>
      </c>
      <c r="H67" s="24">
        <v>56</v>
      </c>
      <c r="I67" s="24"/>
      <c r="J67" s="24"/>
      <c r="K67" s="24"/>
      <c r="L67" s="110">
        <f t="shared" si="31"/>
        <v>10</v>
      </c>
      <c r="M67" s="114">
        <f t="shared" si="32"/>
        <v>14</v>
      </c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>
        <v>26</v>
      </c>
      <c r="AB67" s="25"/>
      <c r="AC67" s="25">
        <v>4</v>
      </c>
      <c r="AD67" s="25"/>
      <c r="AE67" s="25">
        <v>30</v>
      </c>
      <c r="AF67" s="111">
        <v>10</v>
      </c>
      <c r="AG67" s="111">
        <v>10</v>
      </c>
      <c r="AH67" s="25"/>
      <c r="AI67" s="25"/>
      <c r="AJ67" s="25"/>
      <c r="AK67" s="25"/>
      <c r="AL67" s="62"/>
      <c r="AM67" s="62"/>
      <c r="AN67" s="62"/>
      <c r="AO67" s="62">
        <v>1</v>
      </c>
      <c r="AP67" s="62">
        <v>2</v>
      </c>
      <c r="AQ67" s="62"/>
      <c r="AR67" s="20">
        <f t="shared" si="33"/>
        <v>2.64</v>
      </c>
      <c r="AS67" s="20">
        <f>SUM(AL67:AQ67)</f>
        <v>3</v>
      </c>
      <c r="AT67" s="20"/>
      <c r="AU67" s="20">
        <f>SUM(AL67:AQ67)</f>
        <v>3</v>
      </c>
    </row>
    <row r="68" spans="1:49" s="10" customFormat="1" ht="36" thickBot="1">
      <c r="A68" s="26" t="s">
        <v>20</v>
      </c>
      <c r="B68" s="27" t="s">
        <v>118</v>
      </c>
      <c r="C68" s="28" t="s">
        <v>66</v>
      </c>
      <c r="D68" s="47">
        <f t="shared" si="27"/>
        <v>150</v>
      </c>
      <c r="E68" s="47">
        <f t="shared" si="28"/>
        <v>0</v>
      </c>
      <c r="F68" s="48">
        <f t="shared" si="29"/>
        <v>0</v>
      </c>
      <c r="G68" s="48">
        <f t="shared" si="30"/>
        <v>0</v>
      </c>
      <c r="H68" s="29"/>
      <c r="I68" s="29"/>
      <c r="J68" s="53"/>
      <c r="K68" s="29"/>
      <c r="L68" s="48">
        <f t="shared" si="31"/>
        <v>0</v>
      </c>
      <c r="M68" s="47">
        <f t="shared" si="32"/>
        <v>150</v>
      </c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>
        <v>150</v>
      </c>
      <c r="AL68" s="62"/>
      <c r="AM68" s="62"/>
      <c r="AN68" s="62"/>
      <c r="AO68" s="62"/>
      <c r="AP68" s="62"/>
      <c r="AQ68" s="62">
        <v>6</v>
      </c>
      <c r="AR68" s="20">
        <f t="shared" si="33"/>
        <v>0</v>
      </c>
      <c r="AS68" s="20">
        <f>SUM(AL68:AQ68)</f>
        <v>6</v>
      </c>
      <c r="AT68" s="20"/>
      <c r="AU68" s="20">
        <f>SUM(AL68:AQ68)</f>
        <v>6</v>
      </c>
      <c r="AW68" s="42"/>
    </row>
    <row r="69" spans="1:49" s="15" customFormat="1" ht="75" customHeight="1" thickBot="1">
      <c r="A69" s="13" t="s">
        <v>128</v>
      </c>
      <c r="B69" s="14" t="s">
        <v>159</v>
      </c>
      <c r="C69" s="13"/>
      <c r="D69" s="51">
        <f aca="true" t="shared" si="34" ref="D69:AU69">SUM(D70:D77)</f>
        <v>445</v>
      </c>
      <c r="E69" s="51">
        <f t="shared" si="34"/>
        <v>206</v>
      </c>
      <c r="F69" s="51">
        <f t="shared" si="34"/>
        <v>15</v>
      </c>
      <c r="G69" s="51">
        <f t="shared" si="34"/>
        <v>151</v>
      </c>
      <c r="H69" s="51">
        <f t="shared" si="34"/>
        <v>109</v>
      </c>
      <c r="I69" s="51">
        <f t="shared" si="34"/>
        <v>0</v>
      </c>
      <c r="J69" s="51">
        <f t="shared" si="34"/>
        <v>0</v>
      </c>
      <c r="K69" s="51">
        <f t="shared" si="34"/>
        <v>42</v>
      </c>
      <c r="L69" s="51">
        <f t="shared" si="34"/>
        <v>40</v>
      </c>
      <c r="M69" s="51">
        <f t="shared" si="34"/>
        <v>239</v>
      </c>
      <c r="N69" s="51">
        <f t="shared" si="34"/>
        <v>0</v>
      </c>
      <c r="O69" s="51">
        <f t="shared" si="34"/>
        <v>0</v>
      </c>
      <c r="P69" s="51">
        <f t="shared" si="34"/>
        <v>0</v>
      </c>
      <c r="Q69" s="51">
        <f t="shared" si="34"/>
        <v>0</v>
      </c>
      <c r="R69" s="51">
        <f t="shared" si="34"/>
        <v>0</v>
      </c>
      <c r="S69" s="51">
        <f t="shared" si="34"/>
        <v>0</v>
      </c>
      <c r="T69" s="51">
        <f t="shared" si="34"/>
        <v>0</v>
      </c>
      <c r="U69" s="51">
        <f t="shared" si="34"/>
        <v>0</v>
      </c>
      <c r="V69" s="51">
        <f t="shared" si="34"/>
        <v>0</v>
      </c>
      <c r="W69" s="51">
        <f t="shared" si="34"/>
        <v>15</v>
      </c>
      <c r="X69" s="51">
        <f t="shared" si="34"/>
        <v>10</v>
      </c>
      <c r="Y69" s="51">
        <f>SUM(Y70:Y77)</f>
        <v>25</v>
      </c>
      <c r="Z69" s="51">
        <f t="shared" si="34"/>
        <v>0</v>
      </c>
      <c r="AA69" s="51">
        <f t="shared" si="34"/>
        <v>54</v>
      </c>
      <c r="AB69" s="51">
        <f t="shared" si="34"/>
        <v>2</v>
      </c>
      <c r="AC69" s="51">
        <f t="shared" si="34"/>
        <v>4</v>
      </c>
      <c r="AD69" s="51">
        <f t="shared" si="34"/>
        <v>0</v>
      </c>
      <c r="AE69" s="51">
        <f t="shared" si="34"/>
        <v>27</v>
      </c>
      <c r="AF69" s="51">
        <f t="shared" si="34"/>
        <v>15</v>
      </c>
      <c r="AG69" s="51">
        <f t="shared" si="34"/>
        <v>33</v>
      </c>
      <c r="AH69" s="51">
        <f t="shared" si="34"/>
        <v>15</v>
      </c>
      <c r="AI69" s="51">
        <f t="shared" si="34"/>
        <v>55</v>
      </c>
      <c r="AJ69" s="51">
        <f t="shared" si="34"/>
        <v>13</v>
      </c>
      <c r="AK69" s="51">
        <f t="shared" si="34"/>
        <v>177</v>
      </c>
      <c r="AL69" s="52">
        <f t="shared" si="34"/>
        <v>0</v>
      </c>
      <c r="AM69" s="52">
        <f t="shared" si="34"/>
        <v>0</v>
      </c>
      <c r="AN69" s="52">
        <f t="shared" si="34"/>
        <v>2</v>
      </c>
      <c r="AO69" s="52">
        <f t="shared" si="34"/>
        <v>2</v>
      </c>
      <c r="AP69" s="52">
        <f t="shared" si="34"/>
        <v>3</v>
      </c>
      <c r="AQ69" s="52">
        <f t="shared" si="34"/>
        <v>10</v>
      </c>
      <c r="AR69" s="52">
        <f t="shared" si="34"/>
        <v>8.24</v>
      </c>
      <c r="AS69" s="52">
        <f t="shared" si="34"/>
        <v>17</v>
      </c>
      <c r="AT69" s="52">
        <f t="shared" si="34"/>
        <v>0</v>
      </c>
      <c r="AU69" s="52">
        <f t="shared" si="34"/>
        <v>17</v>
      </c>
      <c r="AW69" s="42"/>
    </row>
    <row r="70" spans="1:49" s="10" customFormat="1" ht="35.25">
      <c r="A70" s="16" t="s">
        <v>10</v>
      </c>
      <c r="B70" s="17" t="s">
        <v>130</v>
      </c>
      <c r="C70" s="18" t="s">
        <v>68</v>
      </c>
      <c r="D70" s="43">
        <f>SUM(E70,M70)</f>
        <v>50</v>
      </c>
      <c r="E70" s="43">
        <f>SUM(F70:G70,L70)</f>
        <v>25</v>
      </c>
      <c r="F70" s="44">
        <f>SUM(N70,R70,V70,Z70,AD70,AH70)</f>
        <v>0</v>
      </c>
      <c r="G70" s="44">
        <f>SUM(O70,S70,W70,AA70,AE70,AI70)</f>
        <v>15</v>
      </c>
      <c r="H70" s="19">
        <v>15</v>
      </c>
      <c r="I70" s="19"/>
      <c r="J70" s="19"/>
      <c r="K70" s="19"/>
      <c r="L70" s="44">
        <f>SUM(P70,T70,X70,AB70,AF70,AJ70)</f>
        <v>10</v>
      </c>
      <c r="M70" s="43">
        <f>SUM(Q70,U70,Y70,AC70,AG70,AK70)</f>
        <v>25</v>
      </c>
      <c r="N70" s="20"/>
      <c r="O70" s="20"/>
      <c r="P70" s="20"/>
      <c r="Q70" s="20"/>
      <c r="R70" s="20"/>
      <c r="S70" s="20"/>
      <c r="T70" s="20"/>
      <c r="U70" s="20"/>
      <c r="V70" s="20"/>
      <c r="W70" s="20">
        <v>15</v>
      </c>
      <c r="X70" s="20">
        <v>10</v>
      </c>
      <c r="Y70" s="20">
        <v>25</v>
      </c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62"/>
      <c r="AM70" s="62"/>
      <c r="AN70" s="62">
        <v>2</v>
      </c>
      <c r="AO70" s="62"/>
      <c r="AP70" s="62"/>
      <c r="AQ70" s="62"/>
      <c r="AR70" s="20">
        <f>E70/25</f>
        <v>1</v>
      </c>
      <c r="AS70" s="20">
        <f>SUM(AL70:AQ70)</f>
        <v>2</v>
      </c>
      <c r="AT70" s="20"/>
      <c r="AU70" s="20">
        <f>SUM(AL70:AQ70)</f>
        <v>2</v>
      </c>
      <c r="AW70" s="42"/>
    </row>
    <row r="71" spans="1:47" s="10" customFormat="1" ht="35.25">
      <c r="A71" s="21" t="s">
        <v>9</v>
      </c>
      <c r="B71" s="22" t="s">
        <v>135</v>
      </c>
      <c r="C71" s="23" t="s">
        <v>66</v>
      </c>
      <c r="D71" s="43">
        <f aca="true" t="shared" si="35" ref="D71:D77">SUM(E71,M71)</f>
        <v>30</v>
      </c>
      <c r="E71" s="43">
        <f aca="true" t="shared" si="36" ref="E71:E77">SUM(F71:G71,L71)</f>
        <v>25</v>
      </c>
      <c r="F71" s="44">
        <f aca="true" t="shared" si="37" ref="F71:F77">SUM(N71,R71,V71,Z71,AD71,AH71)</f>
        <v>5</v>
      </c>
      <c r="G71" s="44">
        <f aca="true" t="shared" si="38" ref="G71:G77">SUM(O71,S71,W71,AA71,AE71,AI71)</f>
        <v>15</v>
      </c>
      <c r="H71" s="24"/>
      <c r="I71" s="24"/>
      <c r="J71" s="24"/>
      <c r="K71" s="24">
        <v>15</v>
      </c>
      <c r="L71" s="44">
        <f aca="true" t="shared" si="39" ref="L71:L77">SUM(P71,T71,X71,AB71,AF71,AJ71)</f>
        <v>5</v>
      </c>
      <c r="M71" s="107">
        <f aca="true" t="shared" si="40" ref="M71:M77">SUM(Q71,U71,Y71,AC71,AG71,AK71)</f>
        <v>5</v>
      </c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>
        <v>5</v>
      </c>
      <c r="AI71" s="25">
        <v>15</v>
      </c>
      <c r="AJ71" s="25">
        <v>5</v>
      </c>
      <c r="AK71" s="108">
        <v>5</v>
      </c>
      <c r="AL71" s="62"/>
      <c r="AM71" s="62"/>
      <c r="AN71" s="62"/>
      <c r="AO71" s="62"/>
      <c r="AP71" s="62"/>
      <c r="AQ71" s="62">
        <v>1</v>
      </c>
      <c r="AR71" s="20">
        <f aca="true" t="shared" si="41" ref="AR71:AR77">E71/25</f>
        <v>1</v>
      </c>
      <c r="AS71" s="20">
        <f>SUM(AL71:AQ71)</f>
        <v>1</v>
      </c>
      <c r="AT71" s="20"/>
      <c r="AU71" s="20">
        <f>SUM(AL71:AQ71)</f>
        <v>1</v>
      </c>
    </row>
    <row r="72" spans="1:47" s="10" customFormat="1" ht="35.25">
      <c r="A72" s="16" t="s">
        <v>8</v>
      </c>
      <c r="B72" s="22" t="s">
        <v>132</v>
      </c>
      <c r="C72" s="23" t="s">
        <v>62</v>
      </c>
      <c r="D72" s="43">
        <f t="shared" si="35"/>
        <v>30</v>
      </c>
      <c r="E72" s="43">
        <f t="shared" si="36"/>
        <v>28</v>
      </c>
      <c r="F72" s="44">
        <f t="shared" si="37"/>
        <v>0</v>
      </c>
      <c r="G72" s="44">
        <f t="shared" si="38"/>
        <v>27</v>
      </c>
      <c r="H72" s="24">
        <v>27</v>
      </c>
      <c r="I72" s="24"/>
      <c r="J72" s="24"/>
      <c r="K72" s="24"/>
      <c r="L72" s="106">
        <f t="shared" si="39"/>
        <v>1</v>
      </c>
      <c r="M72" s="107">
        <f t="shared" si="40"/>
        <v>2</v>
      </c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>
        <v>27</v>
      </c>
      <c r="AB72" s="108">
        <v>1</v>
      </c>
      <c r="AC72" s="108">
        <v>2</v>
      </c>
      <c r="AD72" s="25"/>
      <c r="AE72" s="25"/>
      <c r="AF72" s="25"/>
      <c r="AG72" s="25"/>
      <c r="AH72" s="25"/>
      <c r="AI72" s="25"/>
      <c r="AJ72" s="25"/>
      <c r="AK72" s="25"/>
      <c r="AL72" s="62"/>
      <c r="AM72" s="62"/>
      <c r="AN72" s="62"/>
      <c r="AO72" s="62">
        <v>1</v>
      </c>
      <c r="AP72" s="62"/>
      <c r="AQ72" s="62"/>
      <c r="AR72" s="20">
        <f t="shared" si="41"/>
        <v>1.12</v>
      </c>
      <c r="AS72" s="20">
        <f>SUM(AL72:AQ72)</f>
        <v>1</v>
      </c>
      <c r="AT72" s="20"/>
      <c r="AU72" s="20">
        <f>SUM(AL72:AQ72)</f>
        <v>1</v>
      </c>
    </row>
    <row r="73" spans="1:47" s="10" customFormat="1" ht="35.25">
      <c r="A73" s="21" t="s">
        <v>7</v>
      </c>
      <c r="B73" s="22" t="s">
        <v>136</v>
      </c>
      <c r="C73" s="23" t="s">
        <v>66</v>
      </c>
      <c r="D73" s="43">
        <f t="shared" si="35"/>
        <v>30</v>
      </c>
      <c r="E73" s="43">
        <f t="shared" si="36"/>
        <v>25</v>
      </c>
      <c r="F73" s="44">
        <f t="shared" si="37"/>
        <v>5</v>
      </c>
      <c r="G73" s="44">
        <f t="shared" si="38"/>
        <v>20</v>
      </c>
      <c r="H73" s="24">
        <v>20</v>
      </c>
      <c r="I73" s="24"/>
      <c r="J73" s="24"/>
      <c r="K73" s="24"/>
      <c r="L73" s="44">
        <f t="shared" si="39"/>
        <v>0</v>
      </c>
      <c r="M73" s="43">
        <f t="shared" si="40"/>
        <v>5</v>
      </c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>
        <v>5</v>
      </c>
      <c r="AI73" s="25">
        <v>20</v>
      </c>
      <c r="AJ73" s="25"/>
      <c r="AK73" s="25">
        <v>5</v>
      </c>
      <c r="AL73" s="62"/>
      <c r="AM73" s="62"/>
      <c r="AN73" s="62"/>
      <c r="AO73" s="62"/>
      <c r="AP73" s="62"/>
      <c r="AQ73" s="62">
        <v>1</v>
      </c>
      <c r="AR73" s="20">
        <f t="shared" si="41"/>
        <v>1</v>
      </c>
      <c r="AS73" s="20">
        <f>SUM(AL73:AQ73)</f>
        <v>1</v>
      </c>
      <c r="AT73" s="20"/>
      <c r="AU73" s="20">
        <f>SUM(AL73:AQ73)</f>
        <v>1</v>
      </c>
    </row>
    <row r="74" spans="1:47" s="10" customFormat="1" ht="35.25">
      <c r="A74" s="16" t="s">
        <v>6</v>
      </c>
      <c r="B74" s="22" t="s">
        <v>131</v>
      </c>
      <c r="C74" s="23" t="s">
        <v>61</v>
      </c>
      <c r="D74" s="43">
        <f t="shared" si="35"/>
        <v>75</v>
      </c>
      <c r="E74" s="43">
        <f t="shared" si="36"/>
        <v>42</v>
      </c>
      <c r="F74" s="44">
        <f t="shared" si="37"/>
        <v>0</v>
      </c>
      <c r="G74" s="44">
        <f t="shared" si="38"/>
        <v>27</v>
      </c>
      <c r="H74" s="24"/>
      <c r="I74" s="24"/>
      <c r="J74" s="24"/>
      <c r="K74" s="24">
        <v>27</v>
      </c>
      <c r="L74" s="44">
        <f t="shared" si="39"/>
        <v>15</v>
      </c>
      <c r="M74" s="43">
        <f t="shared" si="40"/>
        <v>33</v>
      </c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>
        <v>27</v>
      </c>
      <c r="AF74" s="25">
        <v>15</v>
      </c>
      <c r="AG74" s="25">
        <v>33</v>
      </c>
      <c r="AH74" s="25"/>
      <c r="AI74" s="25"/>
      <c r="AJ74" s="25"/>
      <c r="AK74" s="25"/>
      <c r="AL74" s="62"/>
      <c r="AM74" s="62"/>
      <c r="AN74" s="62"/>
      <c r="AO74" s="62"/>
      <c r="AP74" s="62">
        <v>3</v>
      </c>
      <c r="AQ74" s="62"/>
      <c r="AR74" s="20">
        <f t="shared" si="41"/>
        <v>1.68</v>
      </c>
      <c r="AS74" s="20">
        <f>SUM(AL74:AQ74)</f>
        <v>3</v>
      </c>
      <c r="AT74" s="20"/>
      <c r="AU74" s="20">
        <f>SUM(AL74:AQ74)</f>
        <v>3</v>
      </c>
    </row>
    <row r="75" spans="1:47" s="10" customFormat="1" ht="35.25">
      <c r="A75" s="21" t="s">
        <v>5</v>
      </c>
      <c r="B75" s="22" t="s">
        <v>133</v>
      </c>
      <c r="C75" s="23" t="s">
        <v>62</v>
      </c>
      <c r="D75" s="43">
        <f t="shared" si="35"/>
        <v>30</v>
      </c>
      <c r="E75" s="43">
        <f t="shared" si="36"/>
        <v>28</v>
      </c>
      <c r="F75" s="44">
        <f t="shared" si="37"/>
        <v>0</v>
      </c>
      <c r="G75" s="44">
        <f t="shared" si="38"/>
        <v>27</v>
      </c>
      <c r="H75" s="24">
        <v>27</v>
      </c>
      <c r="I75" s="24"/>
      <c r="J75" s="24"/>
      <c r="K75" s="24"/>
      <c r="L75" s="106">
        <f t="shared" si="39"/>
        <v>1</v>
      </c>
      <c r="M75" s="107">
        <f t="shared" si="40"/>
        <v>2</v>
      </c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>
        <v>27</v>
      </c>
      <c r="AB75" s="108">
        <v>1</v>
      </c>
      <c r="AC75" s="108">
        <v>2</v>
      </c>
      <c r="AD75" s="25"/>
      <c r="AE75" s="25"/>
      <c r="AF75" s="25"/>
      <c r="AG75" s="25"/>
      <c r="AH75" s="25"/>
      <c r="AI75" s="25"/>
      <c r="AJ75" s="25"/>
      <c r="AK75" s="25"/>
      <c r="AL75" s="62"/>
      <c r="AM75" s="62"/>
      <c r="AN75" s="62"/>
      <c r="AO75" s="62">
        <v>1</v>
      </c>
      <c r="AP75" s="62"/>
      <c r="AQ75" s="62"/>
      <c r="AR75" s="20">
        <f t="shared" si="41"/>
        <v>1.12</v>
      </c>
      <c r="AS75" s="20">
        <f>SUM(AL75:AQ75)</f>
        <v>1</v>
      </c>
      <c r="AT75" s="20"/>
      <c r="AU75" s="20">
        <f>SUM(AL75:AQ75)</f>
        <v>1</v>
      </c>
    </row>
    <row r="76" spans="1:47" s="10" customFormat="1" ht="35.25">
      <c r="A76" s="16" t="s">
        <v>20</v>
      </c>
      <c r="B76" s="32" t="s">
        <v>134</v>
      </c>
      <c r="C76" s="33" t="s">
        <v>64</v>
      </c>
      <c r="D76" s="43">
        <f>SUM(E76,M76)</f>
        <v>50</v>
      </c>
      <c r="E76" s="43">
        <f>SUM(F76:G76,L76)</f>
        <v>33</v>
      </c>
      <c r="F76" s="44">
        <f>SUM(N76,R76,V76,Z76,AD76,AH76)</f>
        <v>5</v>
      </c>
      <c r="G76" s="46">
        <f>SUM(O76,S76,W76,AA76,AE76,AI76)</f>
        <v>20</v>
      </c>
      <c r="H76" s="24">
        <v>20</v>
      </c>
      <c r="I76" s="24"/>
      <c r="J76" s="55"/>
      <c r="K76" s="24"/>
      <c r="L76" s="112">
        <f>SUM(P76,T76,X76,AB76,AF76,AJ76)</f>
        <v>8</v>
      </c>
      <c r="M76" s="113">
        <f>SUM(Q76,U76,Y76,AC76,AG76,AK76)</f>
        <v>17</v>
      </c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>
        <v>5</v>
      </c>
      <c r="AI76" s="25">
        <v>20</v>
      </c>
      <c r="AJ76" s="111">
        <v>8</v>
      </c>
      <c r="AK76" s="111">
        <v>17</v>
      </c>
      <c r="AL76" s="62"/>
      <c r="AM76" s="62"/>
      <c r="AN76" s="62"/>
      <c r="AO76" s="62"/>
      <c r="AP76" s="62"/>
      <c r="AQ76" s="62">
        <v>2</v>
      </c>
      <c r="AR76" s="20">
        <f>E76/25</f>
        <v>1.32</v>
      </c>
      <c r="AS76" s="20">
        <f>SUM(AL76:AQ76)</f>
        <v>2</v>
      </c>
      <c r="AT76" s="20"/>
      <c r="AU76" s="20">
        <f>SUM(AL76:AQ76)</f>
        <v>2</v>
      </c>
    </row>
    <row r="77" spans="1:49" s="10" customFormat="1" ht="36" thickBot="1">
      <c r="A77" s="21" t="s">
        <v>21</v>
      </c>
      <c r="B77" s="27" t="s">
        <v>118</v>
      </c>
      <c r="C77" s="56" t="s">
        <v>66</v>
      </c>
      <c r="D77" s="54">
        <f t="shared" si="35"/>
        <v>150</v>
      </c>
      <c r="E77" s="54">
        <f t="shared" si="36"/>
        <v>0</v>
      </c>
      <c r="F77" s="57">
        <f t="shared" si="37"/>
        <v>0</v>
      </c>
      <c r="G77" s="57">
        <f t="shared" si="38"/>
        <v>0</v>
      </c>
      <c r="H77" s="58">
        <v>0</v>
      </c>
      <c r="I77" s="58"/>
      <c r="J77" s="59"/>
      <c r="K77" s="58"/>
      <c r="L77" s="57">
        <f t="shared" si="39"/>
        <v>0</v>
      </c>
      <c r="M77" s="54">
        <f t="shared" si="40"/>
        <v>150</v>
      </c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>
        <v>150</v>
      </c>
      <c r="AL77" s="62"/>
      <c r="AM77" s="62"/>
      <c r="AN77" s="62"/>
      <c r="AO77" s="62"/>
      <c r="AP77" s="62"/>
      <c r="AQ77" s="62">
        <v>6</v>
      </c>
      <c r="AR77" s="20">
        <f t="shared" si="41"/>
        <v>0</v>
      </c>
      <c r="AS77" s="20">
        <f>SUM(AL77:AQ77)</f>
        <v>6</v>
      </c>
      <c r="AT77" s="20"/>
      <c r="AU77" s="20">
        <f>SUM(AL77:AQ77)</f>
        <v>6</v>
      </c>
      <c r="AW77" s="42"/>
    </row>
    <row r="78" spans="1:49" s="15" customFormat="1" ht="75" customHeight="1" thickBot="1">
      <c r="A78" s="13" t="s">
        <v>142</v>
      </c>
      <c r="B78" s="14" t="s">
        <v>160</v>
      </c>
      <c r="C78" s="13"/>
      <c r="D78" s="51">
        <f aca="true" t="shared" si="42" ref="D78:Y78">SUM(D79:D87)</f>
        <v>445</v>
      </c>
      <c r="E78" s="51">
        <f t="shared" si="42"/>
        <v>206</v>
      </c>
      <c r="F78" s="51">
        <f t="shared" si="42"/>
        <v>0</v>
      </c>
      <c r="G78" s="51">
        <f t="shared" si="42"/>
        <v>166</v>
      </c>
      <c r="H78" s="51">
        <f t="shared" si="42"/>
        <v>166</v>
      </c>
      <c r="I78" s="51">
        <f t="shared" si="42"/>
        <v>0</v>
      </c>
      <c r="J78" s="51">
        <f t="shared" si="42"/>
        <v>0</v>
      </c>
      <c r="K78" s="51">
        <f t="shared" si="42"/>
        <v>0</v>
      </c>
      <c r="L78" s="51">
        <f t="shared" si="42"/>
        <v>40</v>
      </c>
      <c r="M78" s="51">
        <f t="shared" si="42"/>
        <v>239</v>
      </c>
      <c r="N78" s="51">
        <f t="shared" si="42"/>
        <v>0</v>
      </c>
      <c r="O78" s="51">
        <f t="shared" si="42"/>
        <v>0</v>
      </c>
      <c r="P78" s="51">
        <f t="shared" si="42"/>
        <v>0</v>
      </c>
      <c r="Q78" s="51">
        <f t="shared" si="42"/>
        <v>0</v>
      </c>
      <c r="R78" s="51">
        <f t="shared" si="42"/>
        <v>0</v>
      </c>
      <c r="S78" s="51">
        <f t="shared" si="42"/>
        <v>0</v>
      </c>
      <c r="T78" s="51">
        <f t="shared" si="42"/>
        <v>0</v>
      </c>
      <c r="U78" s="51">
        <f t="shared" si="42"/>
        <v>0</v>
      </c>
      <c r="V78" s="51">
        <f t="shared" si="42"/>
        <v>0</v>
      </c>
      <c r="W78" s="51">
        <f t="shared" si="42"/>
        <v>25</v>
      </c>
      <c r="X78" s="51">
        <f t="shared" si="42"/>
        <v>10</v>
      </c>
      <c r="Y78" s="51">
        <f t="shared" si="42"/>
        <v>19</v>
      </c>
      <c r="Z78" s="51">
        <f aca="true" t="shared" si="43" ref="Z78:AU78">SUM(Z79:Z87)</f>
        <v>0</v>
      </c>
      <c r="AA78" s="51">
        <f t="shared" si="43"/>
        <v>45</v>
      </c>
      <c r="AB78" s="51">
        <f t="shared" si="43"/>
        <v>5</v>
      </c>
      <c r="AC78" s="51">
        <f t="shared" si="43"/>
        <v>8</v>
      </c>
      <c r="AD78" s="51">
        <f t="shared" si="43"/>
        <v>0</v>
      </c>
      <c r="AE78" s="51">
        <f t="shared" si="43"/>
        <v>48</v>
      </c>
      <c r="AF78" s="51">
        <f t="shared" si="43"/>
        <v>7</v>
      </c>
      <c r="AG78" s="51">
        <f t="shared" si="43"/>
        <v>28</v>
      </c>
      <c r="AH78" s="51">
        <f t="shared" si="43"/>
        <v>0</v>
      </c>
      <c r="AI78" s="51">
        <f t="shared" si="43"/>
        <v>48</v>
      </c>
      <c r="AJ78" s="51">
        <f t="shared" si="43"/>
        <v>18</v>
      </c>
      <c r="AK78" s="51">
        <f t="shared" si="43"/>
        <v>184</v>
      </c>
      <c r="AL78" s="52">
        <f t="shared" si="43"/>
        <v>0</v>
      </c>
      <c r="AM78" s="52">
        <f t="shared" si="43"/>
        <v>0</v>
      </c>
      <c r="AN78" s="52">
        <f t="shared" si="43"/>
        <v>2</v>
      </c>
      <c r="AO78" s="52">
        <f t="shared" si="43"/>
        <v>2</v>
      </c>
      <c r="AP78" s="52">
        <f t="shared" si="43"/>
        <v>3</v>
      </c>
      <c r="AQ78" s="52">
        <f t="shared" si="43"/>
        <v>10</v>
      </c>
      <c r="AR78" s="52">
        <f t="shared" si="43"/>
        <v>8.24</v>
      </c>
      <c r="AS78" s="52">
        <f t="shared" si="43"/>
        <v>17</v>
      </c>
      <c r="AT78" s="52">
        <f t="shared" si="43"/>
        <v>0</v>
      </c>
      <c r="AU78" s="52">
        <f t="shared" si="43"/>
        <v>17</v>
      </c>
      <c r="AW78" s="42"/>
    </row>
    <row r="79" spans="1:49" s="10" customFormat="1" ht="35.25">
      <c r="A79" s="16" t="s">
        <v>10</v>
      </c>
      <c r="B79" s="17" t="s">
        <v>144</v>
      </c>
      <c r="C79" s="18" t="s">
        <v>68</v>
      </c>
      <c r="D79" s="43">
        <f aca="true" t="shared" si="44" ref="D79:D87">SUM(E79,M79)</f>
        <v>29</v>
      </c>
      <c r="E79" s="43">
        <f aca="true" t="shared" si="45" ref="E79:E87">SUM(F79:G79,L79)</f>
        <v>15</v>
      </c>
      <c r="F79" s="44">
        <f aca="true" t="shared" si="46" ref="F79:F87">SUM(N79,R79,V79,Z79,AD79,AH79)</f>
        <v>0</v>
      </c>
      <c r="G79" s="44">
        <f aca="true" t="shared" si="47" ref="G79:G87">SUM(O79,S79,W79,AA79,AE79,AI79)</f>
        <v>10</v>
      </c>
      <c r="H79" s="19">
        <v>10</v>
      </c>
      <c r="I79" s="19"/>
      <c r="J79" s="19"/>
      <c r="K79" s="19"/>
      <c r="L79" s="44">
        <f aca="true" t="shared" si="48" ref="L79:L87">SUM(P79,T79,X79,AB79,AF79,AJ79)</f>
        <v>5</v>
      </c>
      <c r="M79" s="107">
        <f aca="true" t="shared" si="49" ref="M79:M87">SUM(Q79,U79,Y79,AC79,AG79,AK79)</f>
        <v>14</v>
      </c>
      <c r="N79" s="20"/>
      <c r="O79" s="20"/>
      <c r="P79" s="20"/>
      <c r="Q79" s="20"/>
      <c r="R79" s="20"/>
      <c r="S79" s="20"/>
      <c r="T79" s="20"/>
      <c r="U79" s="20"/>
      <c r="V79" s="20"/>
      <c r="W79" s="20">
        <v>10</v>
      </c>
      <c r="X79" s="20">
        <v>5</v>
      </c>
      <c r="Y79" s="105">
        <v>14</v>
      </c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62"/>
      <c r="AM79" s="62"/>
      <c r="AN79" s="62">
        <v>1</v>
      </c>
      <c r="AO79" s="62"/>
      <c r="AP79" s="62"/>
      <c r="AQ79" s="62"/>
      <c r="AR79" s="20">
        <f aca="true" t="shared" si="50" ref="AR79:AR87">E79/25</f>
        <v>0.6</v>
      </c>
      <c r="AS79" s="20">
        <f>SUM(AL79:AQ79)</f>
        <v>1</v>
      </c>
      <c r="AT79" s="20"/>
      <c r="AU79" s="20">
        <f>SUM(AL79:AQ79)</f>
        <v>1</v>
      </c>
      <c r="AW79" s="42"/>
    </row>
    <row r="80" spans="1:47" s="10" customFormat="1" ht="35.25">
      <c r="A80" s="21" t="s">
        <v>9</v>
      </c>
      <c r="B80" s="22" t="s">
        <v>145</v>
      </c>
      <c r="C80" s="23" t="s">
        <v>68</v>
      </c>
      <c r="D80" s="43">
        <f t="shared" si="44"/>
        <v>25</v>
      </c>
      <c r="E80" s="43">
        <f t="shared" si="45"/>
        <v>20</v>
      </c>
      <c r="F80" s="44">
        <f t="shared" si="46"/>
        <v>0</v>
      </c>
      <c r="G80" s="44">
        <f t="shared" si="47"/>
        <v>15</v>
      </c>
      <c r="H80" s="24">
        <v>15</v>
      </c>
      <c r="I80" s="24"/>
      <c r="J80" s="24"/>
      <c r="K80" s="24"/>
      <c r="L80" s="44">
        <f t="shared" si="48"/>
        <v>5</v>
      </c>
      <c r="M80" s="43">
        <f t="shared" si="49"/>
        <v>5</v>
      </c>
      <c r="N80" s="25"/>
      <c r="O80" s="25"/>
      <c r="P80" s="25"/>
      <c r="Q80" s="25"/>
      <c r="R80" s="25"/>
      <c r="S80" s="25"/>
      <c r="T80" s="25"/>
      <c r="U80" s="25"/>
      <c r="V80" s="25"/>
      <c r="W80" s="25">
        <v>15</v>
      </c>
      <c r="X80" s="25">
        <v>5</v>
      </c>
      <c r="Y80" s="25">
        <v>5</v>
      </c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62"/>
      <c r="AM80" s="62"/>
      <c r="AN80" s="62">
        <v>1</v>
      </c>
      <c r="AO80" s="62"/>
      <c r="AP80" s="62"/>
      <c r="AQ80" s="62"/>
      <c r="AR80" s="20">
        <f t="shared" si="50"/>
        <v>0.8</v>
      </c>
      <c r="AS80" s="20">
        <f>SUM(AL80:AQ80)</f>
        <v>1</v>
      </c>
      <c r="AT80" s="20"/>
      <c r="AU80" s="20">
        <f>SUM(AL80:AQ80)</f>
        <v>1</v>
      </c>
    </row>
    <row r="81" spans="1:47" s="10" customFormat="1" ht="35.25">
      <c r="A81" s="16" t="s">
        <v>8</v>
      </c>
      <c r="B81" s="22" t="s">
        <v>146</v>
      </c>
      <c r="C81" s="23" t="s">
        <v>62</v>
      </c>
      <c r="D81" s="43">
        <f t="shared" si="44"/>
        <v>33</v>
      </c>
      <c r="E81" s="43">
        <f t="shared" si="45"/>
        <v>30</v>
      </c>
      <c r="F81" s="44">
        <f t="shared" si="46"/>
        <v>0</v>
      </c>
      <c r="G81" s="44">
        <f t="shared" si="47"/>
        <v>30</v>
      </c>
      <c r="H81" s="24">
        <v>30</v>
      </c>
      <c r="I81" s="24"/>
      <c r="J81" s="24"/>
      <c r="K81" s="24"/>
      <c r="L81" s="106">
        <f t="shared" si="48"/>
        <v>0</v>
      </c>
      <c r="M81" s="43">
        <f t="shared" si="49"/>
        <v>3</v>
      </c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>
        <v>30</v>
      </c>
      <c r="AB81" s="25"/>
      <c r="AC81" s="25">
        <v>3</v>
      </c>
      <c r="AD81" s="25"/>
      <c r="AE81" s="25"/>
      <c r="AF81" s="25"/>
      <c r="AG81" s="25"/>
      <c r="AH81" s="25"/>
      <c r="AI81" s="25"/>
      <c r="AJ81" s="25"/>
      <c r="AK81" s="25"/>
      <c r="AL81" s="62"/>
      <c r="AM81" s="62"/>
      <c r="AN81" s="62"/>
      <c r="AO81" s="62">
        <v>1</v>
      </c>
      <c r="AP81" s="62"/>
      <c r="AQ81" s="62"/>
      <c r="AR81" s="20">
        <f t="shared" si="50"/>
        <v>1.2</v>
      </c>
      <c r="AS81" s="20">
        <f>SUM(AL81:AQ81)</f>
        <v>1</v>
      </c>
      <c r="AT81" s="20"/>
      <c r="AU81" s="20">
        <f>SUM(AL81:AQ81)</f>
        <v>1</v>
      </c>
    </row>
    <row r="82" spans="1:47" s="10" customFormat="1" ht="35.25">
      <c r="A82" s="21" t="s">
        <v>7</v>
      </c>
      <c r="B82" s="22" t="s">
        <v>147</v>
      </c>
      <c r="C82" s="23" t="s">
        <v>61</v>
      </c>
      <c r="D82" s="43">
        <f t="shared" si="44"/>
        <v>30</v>
      </c>
      <c r="E82" s="43">
        <f t="shared" si="45"/>
        <v>25</v>
      </c>
      <c r="F82" s="44">
        <f t="shared" si="46"/>
        <v>0</v>
      </c>
      <c r="G82" s="44">
        <f t="shared" si="47"/>
        <v>24</v>
      </c>
      <c r="H82" s="24">
        <v>24</v>
      </c>
      <c r="I82" s="24"/>
      <c r="J82" s="24"/>
      <c r="K82" s="24"/>
      <c r="L82" s="44">
        <f t="shared" si="48"/>
        <v>1</v>
      </c>
      <c r="M82" s="43">
        <f t="shared" si="49"/>
        <v>5</v>
      </c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>
        <v>24</v>
      </c>
      <c r="AF82" s="25">
        <v>1</v>
      </c>
      <c r="AG82" s="25">
        <v>5</v>
      </c>
      <c r="AH82" s="25"/>
      <c r="AI82" s="25"/>
      <c r="AJ82" s="25"/>
      <c r="AK82" s="25"/>
      <c r="AL82" s="62"/>
      <c r="AM82" s="62"/>
      <c r="AN82" s="62"/>
      <c r="AO82" s="62"/>
      <c r="AP82" s="62">
        <v>1</v>
      </c>
      <c r="AQ82" s="62"/>
      <c r="AR82" s="20">
        <f t="shared" si="50"/>
        <v>1</v>
      </c>
      <c r="AS82" s="20">
        <f>SUM(AL82:AQ82)</f>
        <v>1</v>
      </c>
      <c r="AT82" s="20"/>
      <c r="AU82" s="20">
        <f>SUM(AL82:AQ82)</f>
        <v>1</v>
      </c>
    </row>
    <row r="83" spans="1:47" s="10" customFormat="1" ht="35.25">
      <c r="A83" s="16" t="s">
        <v>6</v>
      </c>
      <c r="B83" s="22" t="s">
        <v>148</v>
      </c>
      <c r="C83" s="23" t="s">
        <v>61</v>
      </c>
      <c r="D83" s="43">
        <f t="shared" si="44"/>
        <v>53</v>
      </c>
      <c r="E83" s="43">
        <f t="shared" si="45"/>
        <v>30</v>
      </c>
      <c r="F83" s="44">
        <f t="shared" si="46"/>
        <v>0</v>
      </c>
      <c r="G83" s="44">
        <f t="shared" si="47"/>
        <v>24</v>
      </c>
      <c r="H83" s="24">
        <v>24</v>
      </c>
      <c r="I83" s="24"/>
      <c r="J83" s="24"/>
      <c r="K83" s="24"/>
      <c r="L83" s="44">
        <f t="shared" si="48"/>
        <v>6</v>
      </c>
      <c r="M83" s="107">
        <f t="shared" si="49"/>
        <v>23</v>
      </c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>
        <v>24</v>
      </c>
      <c r="AF83" s="25">
        <v>6</v>
      </c>
      <c r="AG83" s="108">
        <v>23</v>
      </c>
      <c r="AH83" s="25"/>
      <c r="AI83" s="25"/>
      <c r="AJ83" s="25"/>
      <c r="AK83" s="25"/>
      <c r="AL83" s="62"/>
      <c r="AM83" s="62"/>
      <c r="AN83" s="62"/>
      <c r="AO83" s="62"/>
      <c r="AP83" s="62">
        <v>2</v>
      </c>
      <c r="AQ83" s="62"/>
      <c r="AR83" s="20">
        <f t="shared" si="50"/>
        <v>1.2</v>
      </c>
      <c r="AS83" s="20">
        <f>SUM(AL83:AQ83)</f>
        <v>2</v>
      </c>
      <c r="AT83" s="20"/>
      <c r="AU83" s="20">
        <f>SUM(AL83:AQ83)</f>
        <v>2</v>
      </c>
    </row>
    <row r="84" spans="1:47" s="10" customFormat="1" ht="35.25">
      <c r="A84" s="21" t="s">
        <v>5</v>
      </c>
      <c r="B84" s="22" t="s">
        <v>149</v>
      </c>
      <c r="C84" s="23" t="s">
        <v>62</v>
      </c>
      <c r="D84" s="43">
        <f t="shared" si="44"/>
        <v>25</v>
      </c>
      <c r="E84" s="43">
        <f t="shared" si="45"/>
        <v>20</v>
      </c>
      <c r="F84" s="44">
        <f t="shared" si="46"/>
        <v>0</v>
      </c>
      <c r="G84" s="44">
        <f t="shared" si="47"/>
        <v>15</v>
      </c>
      <c r="H84" s="24">
        <v>15</v>
      </c>
      <c r="I84" s="24"/>
      <c r="J84" s="24"/>
      <c r="K84" s="24"/>
      <c r="L84" s="44">
        <f t="shared" si="48"/>
        <v>5</v>
      </c>
      <c r="M84" s="43">
        <f t="shared" si="49"/>
        <v>5</v>
      </c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>
        <v>15</v>
      </c>
      <c r="AB84" s="25">
        <v>5</v>
      </c>
      <c r="AC84" s="25">
        <v>5</v>
      </c>
      <c r="AD84" s="25"/>
      <c r="AE84" s="25"/>
      <c r="AF84" s="25"/>
      <c r="AG84" s="25"/>
      <c r="AH84" s="25"/>
      <c r="AI84" s="25"/>
      <c r="AJ84" s="25"/>
      <c r="AK84" s="25"/>
      <c r="AL84" s="62"/>
      <c r="AM84" s="62"/>
      <c r="AN84" s="62"/>
      <c r="AO84" s="62">
        <v>1</v>
      </c>
      <c r="AP84" s="62"/>
      <c r="AQ84" s="62"/>
      <c r="AR84" s="20">
        <f t="shared" si="50"/>
        <v>0.8</v>
      </c>
      <c r="AS84" s="20">
        <f>SUM(AL84:AQ84)</f>
        <v>1</v>
      </c>
      <c r="AT84" s="20"/>
      <c r="AU84" s="20">
        <f>SUM(AL84:AQ84)</f>
        <v>1</v>
      </c>
    </row>
    <row r="85" spans="1:47" s="10" customFormat="1" ht="49.5">
      <c r="A85" s="16" t="s">
        <v>20</v>
      </c>
      <c r="B85" s="22" t="s">
        <v>150</v>
      </c>
      <c r="C85" s="23" t="s">
        <v>66</v>
      </c>
      <c r="D85" s="43">
        <f t="shared" si="44"/>
        <v>50</v>
      </c>
      <c r="E85" s="43">
        <f t="shared" si="45"/>
        <v>33</v>
      </c>
      <c r="F85" s="44">
        <f t="shared" si="46"/>
        <v>0</v>
      </c>
      <c r="G85" s="46">
        <f t="shared" si="47"/>
        <v>24</v>
      </c>
      <c r="H85" s="24">
        <v>24</v>
      </c>
      <c r="I85" s="24"/>
      <c r="J85" s="55"/>
      <c r="K85" s="24"/>
      <c r="L85" s="46">
        <f t="shared" si="48"/>
        <v>9</v>
      </c>
      <c r="M85" s="45">
        <f t="shared" si="49"/>
        <v>17</v>
      </c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>
        <v>24</v>
      </c>
      <c r="AJ85" s="111">
        <v>9</v>
      </c>
      <c r="AK85" s="111">
        <v>17</v>
      </c>
      <c r="AL85" s="62"/>
      <c r="AM85" s="62"/>
      <c r="AN85" s="62"/>
      <c r="AO85" s="62"/>
      <c r="AP85" s="62"/>
      <c r="AQ85" s="62">
        <v>2</v>
      </c>
      <c r="AR85" s="20">
        <f t="shared" si="50"/>
        <v>1.32</v>
      </c>
      <c r="AS85" s="20">
        <f>SUM(AL85:AQ85)</f>
        <v>2</v>
      </c>
      <c r="AT85" s="20"/>
      <c r="AU85" s="20">
        <f>SUM(AL85:AQ85)</f>
        <v>2</v>
      </c>
    </row>
    <row r="86" spans="1:47" s="10" customFormat="1" ht="35.25">
      <c r="A86" s="21" t="s">
        <v>21</v>
      </c>
      <c r="B86" s="22" t="s">
        <v>151</v>
      </c>
      <c r="C86" s="23" t="s">
        <v>64</v>
      </c>
      <c r="D86" s="43">
        <f t="shared" si="44"/>
        <v>50</v>
      </c>
      <c r="E86" s="43">
        <f t="shared" si="45"/>
        <v>33</v>
      </c>
      <c r="F86" s="44">
        <f t="shared" si="46"/>
        <v>0</v>
      </c>
      <c r="G86" s="46">
        <f t="shared" si="47"/>
        <v>24</v>
      </c>
      <c r="H86" s="24">
        <v>24</v>
      </c>
      <c r="I86" s="24"/>
      <c r="J86" s="55"/>
      <c r="K86" s="24"/>
      <c r="L86" s="46">
        <f t="shared" si="48"/>
        <v>9</v>
      </c>
      <c r="M86" s="45">
        <f t="shared" si="49"/>
        <v>17</v>
      </c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>
        <v>24</v>
      </c>
      <c r="AJ86" s="111">
        <v>9</v>
      </c>
      <c r="AK86" s="111">
        <v>17</v>
      </c>
      <c r="AL86" s="62"/>
      <c r="AM86" s="62"/>
      <c r="AN86" s="62"/>
      <c r="AO86" s="62"/>
      <c r="AP86" s="62"/>
      <c r="AQ86" s="62">
        <v>2</v>
      </c>
      <c r="AR86" s="20">
        <f t="shared" si="50"/>
        <v>1.32</v>
      </c>
      <c r="AS86" s="20">
        <f>SUM(AL86:AQ86)</f>
        <v>2</v>
      </c>
      <c r="AT86" s="20"/>
      <c r="AU86" s="20">
        <f>SUM(AL86:AQ86)</f>
        <v>2</v>
      </c>
    </row>
    <row r="87" spans="1:49" s="10" customFormat="1" ht="36" thickBot="1">
      <c r="A87" s="16" t="s">
        <v>22</v>
      </c>
      <c r="B87" s="22" t="s">
        <v>118</v>
      </c>
      <c r="C87" s="23" t="s">
        <v>66</v>
      </c>
      <c r="D87" s="54">
        <f t="shared" si="44"/>
        <v>150</v>
      </c>
      <c r="E87" s="54">
        <f t="shared" si="45"/>
        <v>0</v>
      </c>
      <c r="F87" s="57">
        <f t="shared" si="46"/>
        <v>0</v>
      </c>
      <c r="G87" s="57">
        <f t="shared" si="47"/>
        <v>0</v>
      </c>
      <c r="H87" s="58">
        <v>0</v>
      </c>
      <c r="I87" s="58"/>
      <c r="J87" s="59"/>
      <c r="K87" s="58"/>
      <c r="L87" s="57">
        <f t="shared" si="48"/>
        <v>0</v>
      </c>
      <c r="M87" s="54">
        <f t="shared" si="49"/>
        <v>150</v>
      </c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>
        <v>150</v>
      </c>
      <c r="AL87" s="62"/>
      <c r="AM87" s="62"/>
      <c r="AN87" s="62"/>
      <c r="AO87" s="62"/>
      <c r="AP87" s="62"/>
      <c r="AQ87" s="62">
        <v>6</v>
      </c>
      <c r="AR87" s="20">
        <f t="shared" si="50"/>
        <v>0</v>
      </c>
      <c r="AS87" s="20">
        <f>SUM(AL87:AQ87)</f>
        <v>6</v>
      </c>
      <c r="AT87" s="20"/>
      <c r="AU87" s="20">
        <f>SUM(AL87:AQ87)</f>
        <v>6</v>
      </c>
      <c r="AW87" s="42"/>
    </row>
    <row r="88" spans="1:49" s="10" customFormat="1" ht="35.25">
      <c r="A88" s="103" t="s">
        <v>55</v>
      </c>
      <c r="B88" s="103"/>
      <c r="C88" s="103"/>
      <c r="D88" s="79">
        <f aca="true" t="shared" si="51" ref="D88:AU88">SUM(D8,D27,D35,D50)</f>
        <v>4600</v>
      </c>
      <c r="E88" s="79">
        <f t="shared" si="51"/>
        <v>2529</v>
      </c>
      <c r="F88" s="79">
        <f t="shared" si="51"/>
        <v>434</v>
      </c>
      <c r="G88" s="79">
        <f t="shared" si="51"/>
        <v>1456</v>
      </c>
      <c r="H88" s="79">
        <f t="shared" si="51"/>
        <v>1235</v>
      </c>
      <c r="I88" s="79">
        <f t="shared" si="51"/>
        <v>75</v>
      </c>
      <c r="J88" s="79">
        <f t="shared" si="51"/>
        <v>60</v>
      </c>
      <c r="K88" s="79">
        <f t="shared" si="51"/>
        <v>86</v>
      </c>
      <c r="L88" s="79">
        <f t="shared" si="51"/>
        <v>639</v>
      </c>
      <c r="M88" s="79">
        <f t="shared" si="51"/>
        <v>2071</v>
      </c>
      <c r="N88" s="43">
        <f t="shared" si="51"/>
        <v>105</v>
      </c>
      <c r="O88" s="43">
        <f t="shared" si="51"/>
        <v>219</v>
      </c>
      <c r="P88" s="43">
        <f t="shared" si="51"/>
        <v>131</v>
      </c>
      <c r="Q88" s="43">
        <f t="shared" si="51"/>
        <v>325</v>
      </c>
      <c r="R88" s="43">
        <f t="shared" si="51"/>
        <v>75</v>
      </c>
      <c r="S88" s="43">
        <f t="shared" si="51"/>
        <v>266</v>
      </c>
      <c r="T88" s="43">
        <f t="shared" si="51"/>
        <v>134</v>
      </c>
      <c r="U88" s="43">
        <f t="shared" si="51"/>
        <v>300</v>
      </c>
      <c r="V88" s="43">
        <f t="shared" si="51"/>
        <v>76</v>
      </c>
      <c r="W88" s="43">
        <f t="shared" si="51"/>
        <v>315</v>
      </c>
      <c r="X88" s="43">
        <f t="shared" si="51"/>
        <v>94</v>
      </c>
      <c r="Y88" s="43">
        <f t="shared" si="51"/>
        <v>270</v>
      </c>
      <c r="Z88" s="43">
        <f t="shared" si="51"/>
        <v>103</v>
      </c>
      <c r="AA88" s="43">
        <f t="shared" si="51"/>
        <v>282</v>
      </c>
      <c r="AB88" s="43">
        <f t="shared" si="51"/>
        <v>81</v>
      </c>
      <c r="AC88" s="43">
        <f t="shared" si="51"/>
        <v>348</v>
      </c>
      <c r="AD88" s="43">
        <f t="shared" si="51"/>
        <v>52</v>
      </c>
      <c r="AE88" s="43">
        <f t="shared" si="51"/>
        <v>241</v>
      </c>
      <c r="AF88" s="43">
        <f t="shared" si="51"/>
        <v>115</v>
      </c>
      <c r="AG88" s="43">
        <f t="shared" si="51"/>
        <v>417</v>
      </c>
      <c r="AH88" s="43">
        <f t="shared" si="51"/>
        <v>23</v>
      </c>
      <c r="AI88" s="43">
        <f t="shared" si="51"/>
        <v>133</v>
      </c>
      <c r="AJ88" s="43">
        <f t="shared" si="51"/>
        <v>84</v>
      </c>
      <c r="AK88" s="43">
        <f t="shared" si="51"/>
        <v>411</v>
      </c>
      <c r="AL88" s="49">
        <f t="shared" si="51"/>
        <v>30</v>
      </c>
      <c r="AM88" s="49">
        <f t="shared" si="51"/>
        <v>30</v>
      </c>
      <c r="AN88" s="49">
        <f t="shared" si="51"/>
        <v>30</v>
      </c>
      <c r="AO88" s="49">
        <f t="shared" si="51"/>
        <v>30</v>
      </c>
      <c r="AP88" s="49">
        <f t="shared" si="51"/>
        <v>30</v>
      </c>
      <c r="AQ88" s="49">
        <f t="shared" si="51"/>
        <v>30</v>
      </c>
      <c r="AR88" s="79">
        <f>SUM(AR8,AR27,AR35,AR50)</f>
        <v>101.16</v>
      </c>
      <c r="AS88" s="79">
        <f t="shared" si="51"/>
        <v>79</v>
      </c>
      <c r="AT88" s="79">
        <f t="shared" si="51"/>
        <v>14</v>
      </c>
      <c r="AU88" s="79">
        <f t="shared" si="51"/>
        <v>54</v>
      </c>
      <c r="AW88" s="42"/>
    </row>
    <row r="89" spans="1:49" s="10" customFormat="1" ht="36" thickBot="1">
      <c r="A89" s="104"/>
      <c r="B89" s="104"/>
      <c r="C89" s="104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>
        <f>SUM(N88:Q88)</f>
        <v>780</v>
      </c>
      <c r="O89" s="80"/>
      <c r="P89" s="80"/>
      <c r="Q89" s="80"/>
      <c r="R89" s="80">
        <f>SUM(R88:U88)</f>
        <v>775</v>
      </c>
      <c r="S89" s="80"/>
      <c r="T89" s="80"/>
      <c r="U89" s="80"/>
      <c r="V89" s="80">
        <f>SUM(V88:Y88)</f>
        <v>755</v>
      </c>
      <c r="W89" s="80"/>
      <c r="X89" s="80"/>
      <c r="Y89" s="80"/>
      <c r="Z89" s="80">
        <f>SUM(Z88:AC88)</f>
        <v>814</v>
      </c>
      <c r="AA89" s="80"/>
      <c r="AB89" s="80"/>
      <c r="AC89" s="80"/>
      <c r="AD89" s="80">
        <f>SUM(AD88:AG88)</f>
        <v>825</v>
      </c>
      <c r="AE89" s="80"/>
      <c r="AF89" s="80"/>
      <c r="AG89" s="80"/>
      <c r="AH89" s="80">
        <f>SUM(AH88:AK88)</f>
        <v>651</v>
      </c>
      <c r="AI89" s="80"/>
      <c r="AJ89" s="80"/>
      <c r="AK89" s="80"/>
      <c r="AL89" s="84">
        <f>SUM(AL88:AQ88)</f>
        <v>180</v>
      </c>
      <c r="AM89" s="84"/>
      <c r="AN89" s="84"/>
      <c r="AO89" s="84"/>
      <c r="AP89" s="84"/>
      <c r="AQ89" s="84"/>
      <c r="AR89" s="80"/>
      <c r="AS89" s="80"/>
      <c r="AT89" s="80"/>
      <c r="AU89" s="80"/>
      <c r="AW89" s="42"/>
    </row>
    <row r="90" spans="1:49" s="10" customFormat="1" ht="35.25">
      <c r="A90" s="81" t="s">
        <v>56</v>
      </c>
      <c r="B90" s="82"/>
      <c r="C90" s="83"/>
      <c r="D90" s="78">
        <f aca="true" t="shared" si="52" ref="D90:AU90">SUM(D8,D27,D35,D58)</f>
        <v>4600</v>
      </c>
      <c r="E90" s="78">
        <f t="shared" si="52"/>
        <v>2529</v>
      </c>
      <c r="F90" s="78">
        <f t="shared" si="52"/>
        <v>428</v>
      </c>
      <c r="G90" s="78">
        <f t="shared" si="52"/>
        <v>1462</v>
      </c>
      <c r="H90" s="78">
        <f t="shared" si="52"/>
        <v>1301</v>
      </c>
      <c r="I90" s="78">
        <f t="shared" si="52"/>
        <v>15</v>
      </c>
      <c r="J90" s="78">
        <f t="shared" si="52"/>
        <v>60</v>
      </c>
      <c r="K90" s="78">
        <f t="shared" si="52"/>
        <v>86</v>
      </c>
      <c r="L90" s="78">
        <f t="shared" si="52"/>
        <v>639</v>
      </c>
      <c r="M90" s="78">
        <f t="shared" si="52"/>
        <v>2071</v>
      </c>
      <c r="N90" s="43">
        <f t="shared" si="52"/>
        <v>105</v>
      </c>
      <c r="O90" s="43">
        <f t="shared" si="52"/>
        <v>219</v>
      </c>
      <c r="P90" s="43">
        <f t="shared" si="52"/>
        <v>131</v>
      </c>
      <c r="Q90" s="43">
        <f t="shared" si="52"/>
        <v>325</v>
      </c>
      <c r="R90" s="43">
        <f t="shared" si="52"/>
        <v>75</v>
      </c>
      <c r="S90" s="43">
        <f t="shared" si="52"/>
        <v>266</v>
      </c>
      <c r="T90" s="43">
        <f t="shared" si="52"/>
        <v>134</v>
      </c>
      <c r="U90" s="43">
        <f t="shared" si="52"/>
        <v>300</v>
      </c>
      <c r="V90" s="43">
        <f t="shared" si="52"/>
        <v>81</v>
      </c>
      <c r="W90" s="43">
        <f t="shared" si="52"/>
        <v>315</v>
      </c>
      <c r="X90" s="43">
        <f t="shared" si="52"/>
        <v>89</v>
      </c>
      <c r="Y90" s="43">
        <f t="shared" si="52"/>
        <v>265</v>
      </c>
      <c r="Z90" s="43">
        <f t="shared" si="52"/>
        <v>81</v>
      </c>
      <c r="AA90" s="43">
        <f t="shared" si="52"/>
        <v>285</v>
      </c>
      <c r="AB90" s="43">
        <f t="shared" si="52"/>
        <v>84</v>
      </c>
      <c r="AC90" s="43">
        <f t="shared" si="52"/>
        <v>349</v>
      </c>
      <c r="AD90" s="43">
        <f t="shared" si="52"/>
        <v>58</v>
      </c>
      <c r="AE90" s="43">
        <f t="shared" si="52"/>
        <v>235</v>
      </c>
      <c r="AF90" s="43">
        <f t="shared" si="52"/>
        <v>115</v>
      </c>
      <c r="AG90" s="43">
        <f t="shared" si="52"/>
        <v>424</v>
      </c>
      <c r="AH90" s="43">
        <f t="shared" si="52"/>
        <v>28</v>
      </c>
      <c r="AI90" s="43">
        <f t="shared" si="52"/>
        <v>142</v>
      </c>
      <c r="AJ90" s="43">
        <f t="shared" si="52"/>
        <v>86</v>
      </c>
      <c r="AK90" s="43">
        <f t="shared" si="52"/>
        <v>408</v>
      </c>
      <c r="AL90" s="49">
        <f t="shared" si="52"/>
        <v>30</v>
      </c>
      <c r="AM90" s="49">
        <f t="shared" si="52"/>
        <v>30</v>
      </c>
      <c r="AN90" s="49">
        <f t="shared" si="52"/>
        <v>30</v>
      </c>
      <c r="AO90" s="49">
        <f t="shared" si="52"/>
        <v>30</v>
      </c>
      <c r="AP90" s="49">
        <f t="shared" si="52"/>
        <v>30</v>
      </c>
      <c r="AQ90" s="49">
        <f t="shared" si="52"/>
        <v>30</v>
      </c>
      <c r="AR90" s="78">
        <f t="shared" si="52"/>
        <v>101.16</v>
      </c>
      <c r="AS90" s="78">
        <f t="shared" si="52"/>
        <v>79</v>
      </c>
      <c r="AT90" s="78">
        <f t="shared" si="52"/>
        <v>14</v>
      </c>
      <c r="AU90" s="78">
        <f t="shared" si="52"/>
        <v>54</v>
      </c>
      <c r="AW90" s="42"/>
    </row>
    <row r="91" spans="1:49" s="10" customFormat="1" ht="36" thickBot="1">
      <c r="A91" s="72"/>
      <c r="B91" s="73"/>
      <c r="C91" s="74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6">
        <f>SUM(N90:Q90)</f>
        <v>780</v>
      </c>
      <c r="O91" s="67"/>
      <c r="P91" s="67"/>
      <c r="Q91" s="68"/>
      <c r="R91" s="66">
        <f>SUM(R90:U90)</f>
        <v>775</v>
      </c>
      <c r="S91" s="67"/>
      <c r="T91" s="67"/>
      <c r="U91" s="68"/>
      <c r="V91" s="66">
        <f>SUM(V90:Y90)</f>
        <v>750</v>
      </c>
      <c r="W91" s="67"/>
      <c r="X91" s="67"/>
      <c r="Y91" s="68"/>
      <c r="Z91" s="66">
        <f>SUM(Z90:AC90)</f>
        <v>799</v>
      </c>
      <c r="AA91" s="67"/>
      <c r="AB91" s="67"/>
      <c r="AC91" s="68"/>
      <c r="AD91" s="66">
        <f>SUM(AD90:AG90)</f>
        <v>832</v>
      </c>
      <c r="AE91" s="67"/>
      <c r="AF91" s="67"/>
      <c r="AG91" s="68"/>
      <c r="AH91" s="66">
        <f>SUM(AH90:AK90)</f>
        <v>664</v>
      </c>
      <c r="AI91" s="67"/>
      <c r="AJ91" s="67"/>
      <c r="AK91" s="68"/>
      <c r="AL91" s="75">
        <f>SUM(AL90:AQ90)</f>
        <v>180</v>
      </c>
      <c r="AM91" s="76"/>
      <c r="AN91" s="76"/>
      <c r="AO91" s="76"/>
      <c r="AP91" s="76"/>
      <c r="AQ91" s="77"/>
      <c r="AR91" s="65"/>
      <c r="AS91" s="65"/>
      <c r="AT91" s="65"/>
      <c r="AU91" s="65"/>
      <c r="AW91" s="42"/>
    </row>
    <row r="92" spans="1:49" s="10" customFormat="1" ht="35.25">
      <c r="A92" s="69" t="s">
        <v>126</v>
      </c>
      <c r="B92" s="70"/>
      <c r="C92" s="71"/>
      <c r="D92" s="64">
        <f aca="true" t="shared" si="53" ref="D92:AU92">SUM(D8,D27,D35,D61)</f>
        <v>4600</v>
      </c>
      <c r="E92" s="64">
        <f t="shared" si="53"/>
        <v>2529</v>
      </c>
      <c r="F92" s="64">
        <f t="shared" si="53"/>
        <v>417</v>
      </c>
      <c r="G92" s="64">
        <f t="shared" si="53"/>
        <v>1473</v>
      </c>
      <c r="H92" s="64">
        <f t="shared" si="53"/>
        <v>1312</v>
      </c>
      <c r="I92" s="64">
        <f t="shared" si="53"/>
        <v>15</v>
      </c>
      <c r="J92" s="64">
        <f t="shared" si="53"/>
        <v>60</v>
      </c>
      <c r="K92" s="64">
        <f t="shared" si="53"/>
        <v>86</v>
      </c>
      <c r="L92" s="64">
        <f t="shared" si="53"/>
        <v>639</v>
      </c>
      <c r="M92" s="64">
        <f t="shared" si="53"/>
        <v>2071</v>
      </c>
      <c r="N92" s="45">
        <f t="shared" si="53"/>
        <v>105</v>
      </c>
      <c r="O92" s="45">
        <f t="shared" si="53"/>
        <v>219</v>
      </c>
      <c r="P92" s="45">
        <f t="shared" si="53"/>
        <v>131</v>
      </c>
      <c r="Q92" s="45">
        <f t="shared" si="53"/>
        <v>325</v>
      </c>
      <c r="R92" s="45">
        <f t="shared" si="53"/>
        <v>75</v>
      </c>
      <c r="S92" s="45">
        <f t="shared" si="53"/>
        <v>266</v>
      </c>
      <c r="T92" s="45">
        <f t="shared" si="53"/>
        <v>134</v>
      </c>
      <c r="U92" s="45">
        <f t="shared" si="53"/>
        <v>300</v>
      </c>
      <c r="V92" s="45">
        <f t="shared" si="53"/>
        <v>76</v>
      </c>
      <c r="W92" s="45">
        <f t="shared" si="53"/>
        <v>315</v>
      </c>
      <c r="X92" s="45">
        <f t="shared" si="53"/>
        <v>94</v>
      </c>
      <c r="Y92" s="45">
        <f t="shared" si="53"/>
        <v>270</v>
      </c>
      <c r="Z92" s="45">
        <f t="shared" si="53"/>
        <v>76</v>
      </c>
      <c r="AA92" s="45">
        <f t="shared" si="53"/>
        <v>296</v>
      </c>
      <c r="AB92" s="45">
        <f t="shared" si="53"/>
        <v>84</v>
      </c>
      <c r="AC92" s="45">
        <f t="shared" si="53"/>
        <v>350</v>
      </c>
      <c r="AD92" s="45">
        <f t="shared" si="53"/>
        <v>62</v>
      </c>
      <c r="AE92" s="45">
        <f t="shared" si="53"/>
        <v>250</v>
      </c>
      <c r="AF92" s="45">
        <f t="shared" si="53"/>
        <v>110</v>
      </c>
      <c r="AG92" s="45">
        <f t="shared" si="53"/>
        <v>408</v>
      </c>
      <c r="AH92" s="45">
        <f t="shared" si="53"/>
        <v>23</v>
      </c>
      <c r="AI92" s="45">
        <f t="shared" si="53"/>
        <v>127</v>
      </c>
      <c r="AJ92" s="45">
        <f t="shared" si="53"/>
        <v>86</v>
      </c>
      <c r="AK92" s="45">
        <f t="shared" si="53"/>
        <v>418</v>
      </c>
      <c r="AL92" s="50">
        <f t="shared" si="53"/>
        <v>30</v>
      </c>
      <c r="AM92" s="50">
        <f t="shared" si="53"/>
        <v>30</v>
      </c>
      <c r="AN92" s="50">
        <f t="shared" si="53"/>
        <v>30</v>
      </c>
      <c r="AO92" s="50">
        <f t="shared" si="53"/>
        <v>30</v>
      </c>
      <c r="AP92" s="50">
        <f t="shared" si="53"/>
        <v>30</v>
      </c>
      <c r="AQ92" s="50">
        <f t="shared" si="53"/>
        <v>30</v>
      </c>
      <c r="AR92" s="64">
        <f t="shared" si="53"/>
        <v>101.16</v>
      </c>
      <c r="AS92" s="64">
        <f t="shared" si="53"/>
        <v>79</v>
      </c>
      <c r="AT92" s="64">
        <f t="shared" si="53"/>
        <v>14</v>
      </c>
      <c r="AU92" s="64">
        <f t="shared" si="53"/>
        <v>54</v>
      </c>
      <c r="AW92" s="42"/>
    </row>
    <row r="93" spans="1:49" s="10" customFormat="1" ht="36" thickBot="1">
      <c r="A93" s="72"/>
      <c r="B93" s="73"/>
      <c r="C93" s="74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6">
        <f>SUM(N92:Q92)</f>
        <v>780</v>
      </c>
      <c r="O93" s="67"/>
      <c r="P93" s="67"/>
      <c r="Q93" s="68"/>
      <c r="R93" s="66">
        <f>SUM(R92:U92)</f>
        <v>775</v>
      </c>
      <c r="S93" s="67"/>
      <c r="T93" s="67"/>
      <c r="U93" s="68"/>
      <c r="V93" s="66">
        <f>SUM(V92:Y92)</f>
        <v>755</v>
      </c>
      <c r="W93" s="67"/>
      <c r="X93" s="67"/>
      <c r="Y93" s="68"/>
      <c r="Z93" s="66">
        <f>SUM(Z92:AC92)</f>
        <v>806</v>
      </c>
      <c r="AA93" s="67"/>
      <c r="AB93" s="67"/>
      <c r="AC93" s="68"/>
      <c r="AD93" s="66">
        <f>SUM(AD92:AG92)</f>
        <v>830</v>
      </c>
      <c r="AE93" s="67"/>
      <c r="AF93" s="67"/>
      <c r="AG93" s="68"/>
      <c r="AH93" s="66">
        <f>SUM(AH92:AK92)</f>
        <v>654</v>
      </c>
      <c r="AI93" s="67"/>
      <c r="AJ93" s="67"/>
      <c r="AK93" s="68"/>
      <c r="AL93" s="75">
        <f>SUM(AL92:AQ92)</f>
        <v>180</v>
      </c>
      <c r="AM93" s="76"/>
      <c r="AN93" s="76"/>
      <c r="AO93" s="76"/>
      <c r="AP93" s="76"/>
      <c r="AQ93" s="77"/>
      <c r="AR93" s="65"/>
      <c r="AS93" s="65"/>
      <c r="AT93" s="65"/>
      <c r="AU93" s="65"/>
      <c r="AW93" s="42"/>
    </row>
    <row r="94" spans="1:49" s="10" customFormat="1" ht="35.25">
      <c r="A94" s="69" t="s">
        <v>129</v>
      </c>
      <c r="B94" s="70"/>
      <c r="C94" s="71"/>
      <c r="D94" s="64">
        <f aca="true" t="shared" si="54" ref="D94:AU94">SUM(D8,D27,D35,D69)</f>
        <v>4600</v>
      </c>
      <c r="E94" s="64">
        <f t="shared" si="54"/>
        <v>2529</v>
      </c>
      <c r="F94" s="64">
        <f t="shared" si="54"/>
        <v>412</v>
      </c>
      <c r="G94" s="64">
        <f t="shared" si="54"/>
        <v>1478</v>
      </c>
      <c r="H94" s="64">
        <f t="shared" si="54"/>
        <v>1275</v>
      </c>
      <c r="I94" s="64">
        <f t="shared" si="54"/>
        <v>15</v>
      </c>
      <c r="J94" s="64">
        <f t="shared" si="54"/>
        <v>60</v>
      </c>
      <c r="K94" s="64">
        <f t="shared" si="54"/>
        <v>128</v>
      </c>
      <c r="L94" s="64">
        <f t="shared" si="54"/>
        <v>639</v>
      </c>
      <c r="M94" s="64">
        <f t="shared" si="54"/>
        <v>2071</v>
      </c>
      <c r="N94" s="45">
        <f t="shared" si="54"/>
        <v>105</v>
      </c>
      <c r="O94" s="45">
        <f t="shared" si="54"/>
        <v>219</v>
      </c>
      <c r="P94" s="45">
        <f t="shared" si="54"/>
        <v>131</v>
      </c>
      <c r="Q94" s="45">
        <f t="shared" si="54"/>
        <v>325</v>
      </c>
      <c r="R94" s="45">
        <f t="shared" si="54"/>
        <v>75</v>
      </c>
      <c r="S94" s="45">
        <f t="shared" si="54"/>
        <v>266</v>
      </c>
      <c r="T94" s="45">
        <f t="shared" si="54"/>
        <v>134</v>
      </c>
      <c r="U94" s="45">
        <f t="shared" si="54"/>
        <v>300</v>
      </c>
      <c r="V94" s="45">
        <f t="shared" si="54"/>
        <v>76</v>
      </c>
      <c r="W94" s="45">
        <f t="shared" si="54"/>
        <v>300</v>
      </c>
      <c r="X94" s="45">
        <f t="shared" si="54"/>
        <v>94</v>
      </c>
      <c r="Y94" s="45">
        <f t="shared" si="54"/>
        <v>280</v>
      </c>
      <c r="Z94" s="45">
        <f t="shared" si="54"/>
        <v>76</v>
      </c>
      <c r="AA94" s="45">
        <f t="shared" si="54"/>
        <v>309</v>
      </c>
      <c r="AB94" s="45">
        <f t="shared" si="54"/>
        <v>81</v>
      </c>
      <c r="AC94" s="45">
        <f t="shared" si="54"/>
        <v>343</v>
      </c>
      <c r="AD94" s="45">
        <f t="shared" si="54"/>
        <v>52</v>
      </c>
      <c r="AE94" s="45">
        <f t="shared" si="54"/>
        <v>232</v>
      </c>
      <c r="AF94" s="45">
        <f t="shared" si="54"/>
        <v>115</v>
      </c>
      <c r="AG94" s="45">
        <f t="shared" si="54"/>
        <v>426</v>
      </c>
      <c r="AH94" s="45">
        <f t="shared" si="54"/>
        <v>28</v>
      </c>
      <c r="AI94" s="45">
        <f t="shared" si="54"/>
        <v>152</v>
      </c>
      <c r="AJ94" s="45">
        <f t="shared" si="54"/>
        <v>84</v>
      </c>
      <c r="AK94" s="45">
        <f t="shared" si="54"/>
        <v>397</v>
      </c>
      <c r="AL94" s="45">
        <f t="shared" si="54"/>
        <v>30</v>
      </c>
      <c r="AM94" s="45">
        <f t="shared" si="54"/>
        <v>30</v>
      </c>
      <c r="AN94" s="45">
        <f t="shared" si="54"/>
        <v>30</v>
      </c>
      <c r="AO94" s="45">
        <f t="shared" si="54"/>
        <v>30</v>
      </c>
      <c r="AP94" s="45">
        <f t="shared" si="54"/>
        <v>30</v>
      </c>
      <c r="AQ94" s="45">
        <f t="shared" si="54"/>
        <v>30</v>
      </c>
      <c r="AR94" s="64">
        <f t="shared" si="54"/>
        <v>101.16</v>
      </c>
      <c r="AS94" s="64">
        <f t="shared" si="54"/>
        <v>79</v>
      </c>
      <c r="AT94" s="64">
        <f t="shared" si="54"/>
        <v>14</v>
      </c>
      <c r="AU94" s="64">
        <f t="shared" si="54"/>
        <v>54</v>
      </c>
      <c r="AW94" s="42"/>
    </row>
    <row r="95" spans="1:49" s="10" customFormat="1" ht="36" thickBot="1">
      <c r="A95" s="72"/>
      <c r="B95" s="73"/>
      <c r="C95" s="74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6">
        <f>SUM(N94:Q94)</f>
        <v>780</v>
      </c>
      <c r="O95" s="67"/>
      <c r="P95" s="67"/>
      <c r="Q95" s="68"/>
      <c r="R95" s="66">
        <f>SUM(R94:U94)</f>
        <v>775</v>
      </c>
      <c r="S95" s="67"/>
      <c r="T95" s="67"/>
      <c r="U95" s="68"/>
      <c r="V95" s="66">
        <f>SUM(V94:Y94)</f>
        <v>750</v>
      </c>
      <c r="W95" s="67"/>
      <c r="X95" s="67"/>
      <c r="Y95" s="68"/>
      <c r="Z95" s="66">
        <f>SUM(Z94:AC94)</f>
        <v>809</v>
      </c>
      <c r="AA95" s="67"/>
      <c r="AB95" s="67"/>
      <c r="AC95" s="68"/>
      <c r="AD95" s="66">
        <f>SUM(AD94:AG94)</f>
        <v>825</v>
      </c>
      <c r="AE95" s="67"/>
      <c r="AF95" s="67"/>
      <c r="AG95" s="68"/>
      <c r="AH95" s="66">
        <f>SUM(AH94:AK94)</f>
        <v>661</v>
      </c>
      <c r="AI95" s="67"/>
      <c r="AJ95" s="67"/>
      <c r="AK95" s="68"/>
      <c r="AL95" s="75">
        <f>SUM(AL94:AQ94)</f>
        <v>180</v>
      </c>
      <c r="AM95" s="76"/>
      <c r="AN95" s="76"/>
      <c r="AO95" s="76"/>
      <c r="AP95" s="76"/>
      <c r="AQ95" s="77"/>
      <c r="AR95" s="65"/>
      <c r="AS95" s="65"/>
      <c r="AT95" s="65"/>
      <c r="AU95" s="65"/>
      <c r="AW95" s="42"/>
    </row>
    <row r="96" spans="1:49" s="10" customFormat="1" ht="35.25">
      <c r="A96" s="69" t="s">
        <v>143</v>
      </c>
      <c r="B96" s="70"/>
      <c r="C96" s="71"/>
      <c r="D96" s="79">
        <f aca="true" t="shared" si="55" ref="D96:AU96">SUM(D8,D27,D35,D78)</f>
        <v>4600</v>
      </c>
      <c r="E96" s="79">
        <f t="shared" si="55"/>
        <v>2529</v>
      </c>
      <c r="F96" s="79">
        <f t="shared" si="55"/>
        <v>397</v>
      </c>
      <c r="G96" s="79">
        <f t="shared" si="55"/>
        <v>1493</v>
      </c>
      <c r="H96" s="79">
        <f t="shared" si="55"/>
        <v>1332</v>
      </c>
      <c r="I96" s="79">
        <f t="shared" si="55"/>
        <v>15</v>
      </c>
      <c r="J96" s="79">
        <f t="shared" si="55"/>
        <v>60</v>
      </c>
      <c r="K96" s="79">
        <f t="shared" si="55"/>
        <v>86</v>
      </c>
      <c r="L96" s="79">
        <f t="shared" si="55"/>
        <v>639</v>
      </c>
      <c r="M96" s="79">
        <f t="shared" si="55"/>
        <v>2071</v>
      </c>
      <c r="N96" s="45">
        <f t="shared" si="55"/>
        <v>105</v>
      </c>
      <c r="O96" s="45">
        <f t="shared" si="55"/>
        <v>219</v>
      </c>
      <c r="P96" s="45">
        <f t="shared" si="55"/>
        <v>131</v>
      </c>
      <c r="Q96" s="45">
        <f t="shared" si="55"/>
        <v>325</v>
      </c>
      <c r="R96" s="45">
        <f t="shared" si="55"/>
        <v>75</v>
      </c>
      <c r="S96" s="45">
        <f t="shared" si="55"/>
        <v>266</v>
      </c>
      <c r="T96" s="45">
        <f t="shared" si="55"/>
        <v>134</v>
      </c>
      <c r="U96" s="45">
        <f t="shared" si="55"/>
        <v>300</v>
      </c>
      <c r="V96" s="45">
        <f t="shared" si="55"/>
        <v>76</v>
      </c>
      <c r="W96" s="45">
        <f t="shared" si="55"/>
        <v>310</v>
      </c>
      <c r="X96" s="45">
        <f t="shared" si="55"/>
        <v>94</v>
      </c>
      <c r="Y96" s="45">
        <f t="shared" si="55"/>
        <v>274</v>
      </c>
      <c r="Z96" s="45">
        <f t="shared" si="55"/>
        <v>76</v>
      </c>
      <c r="AA96" s="45">
        <f t="shared" si="55"/>
        <v>300</v>
      </c>
      <c r="AB96" s="45">
        <f t="shared" si="55"/>
        <v>84</v>
      </c>
      <c r="AC96" s="45">
        <f t="shared" si="55"/>
        <v>347</v>
      </c>
      <c r="AD96" s="45">
        <f t="shared" si="55"/>
        <v>52</v>
      </c>
      <c r="AE96" s="45">
        <f t="shared" si="55"/>
        <v>253</v>
      </c>
      <c r="AF96" s="45">
        <f t="shared" si="55"/>
        <v>107</v>
      </c>
      <c r="AG96" s="45">
        <f t="shared" si="55"/>
        <v>421</v>
      </c>
      <c r="AH96" s="45">
        <f t="shared" si="55"/>
        <v>13</v>
      </c>
      <c r="AI96" s="45">
        <f t="shared" si="55"/>
        <v>145</v>
      </c>
      <c r="AJ96" s="45">
        <f t="shared" si="55"/>
        <v>89</v>
      </c>
      <c r="AK96" s="45">
        <f t="shared" si="55"/>
        <v>404</v>
      </c>
      <c r="AL96" s="45">
        <f t="shared" si="55"/>
        <v>30</v>
      </c>
      <c r="AM96" s="45">
        <f t="shared" si="55"/>
        <v>30</v>
      </c>
      <c r="AN96" s="45">
        <f t="shared" si="55"/>
        <v>30</v>
      </c>
      <c r="AO96" s="45">
        <f t="shared" si="55"/>
        <v>30</v>
      </c>
      <c r="AP96" s="45">
        <f t="shared" si="55"/>
        <v>30</v>
      </c>
      <c r="AQ96" s="45">
        <f t="shared" si="55"/>
        <v>30</v>
      </c>
      <c r="AR96" s="79">
        <f t="shared" si="55"/>
        <v>101.16</v>
      </c>
      <c r="AS96" s="79">
        <f t="shared" si="55"/>
        <v>79</v>
      </c>
      <c r="AT96" s="79">
        <f t="shared" si="55"/>
        <v>14</v>
      </c>
      <c r="AU96" s="79">
        <f t="shared" si="55"/>
        <v>54</v>
      </c>
      <c r="AW96" s="42"/>
    </row>
    <row r="97" spans="1:49" s="10" customFormat="1" ht="36" thickBot="1">
      <c r="A97" s="72"/>
      <c r="B97" s="73"/>
      <c r="C97" s="74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66">
        <f>SUM(N96:Q96)</f>
        <v>780</v>
      </c>
      <c r="O97" s="67"/>
      <c r="P97" s="67"/>
      <c r="Q97" s="68"/>
      <c r="R97" s="66">
        <f>SUM(R96:U96)</f>
        <v>775</v>
      </c>
      <c r="S97" s="67"/>
      <c r="T97" s="67"/>
      <c r="U97" s="68"/>
      <c r="V97" s="66">
        <f>SUM(V96:Y96)</f>
        <v>754</v>
      </c>
      <c r="W97" s="67"/>
      <c r="X97" s="67"/>
      <c r="Y97" s="68"/>
      <c r="Z97" s="66">
        <f>SUM(Z96:AC96)</f>
        <v>807</v>
      </c>
      <c r="AA97" s="67"/>
      <c r="AB97" s="67"/>
      <c r="AC97" s="68"/>
      <c r="AD97" s="66">
        <f>SUM(AD96:AG96)</f>
        <v>833</v>
      </c>
      <c r="AE97" s="67"/>
      <c r="AF97" s="67"/>
      <c r="AG97" s="68"/>
      <c r="AH97" s="66">
        <f>SUM(AH96:AK96)</f>
        <v>651</v>
      </c>
      <c r="AI97" s="67"/>
      <c r="AJ97" s="67"/>
      <c r="AK97" s="68"/>
      <c r="AL97" s="75">
        <f>SUM(AL96:AQ96)</f>
        <v>180</v>
      </c>
      <c r="AM97" s="76"/>
      <c r="AN97" s="76"/>
      <c r="AO97" s="76"/>
      <c r="AP97" s="76"/>
      <c r="AQ97" s="77"/>
      <c r="AR97" s="80"/>
      <c r="AS97" s="80"/>
      <c r="AT97" s="80"/>
      <c r="AU97" s="80"/>
      <c r="AW97" s="42"/>
    </row>
    <row r="98" spans="3:5" ht="35.25">
      <c r="C98" s="40"/>
      <c r="D98" s="41"/>
      <c r="E98" s="41"/>
    </row>
    <row r="99" spans="3:5" ht="35.25">
      <c r="C99" s="40"/>
      <c r="D99" s="41"/>
      <c r="E99" s="41"/>
    </row>
    <row r="100" spans="3:5" ht="35.25">
      <c r="C100" s="40"/>
      <c r="D100" s="41"/>
      <c r="E100" s="41"/>
    </row>
    <row r="101" spans="3:5" ht="35.25">
      <c r="C101" s="40"/>
      <c r="D101" s="41"/>
      <c r="E101" s="41"/>
    </row>
    <row r="102" spans="3:5" ht="35.25">
      <c r="C102" s="40"/>
      <c r="D102" s="41"/>
      <c r="E102" s="41"/>
    </row>
    <row r="103" spans="3:5" ht="35.25">
      <c r="C103" s="40"/>
      <c r="D103" s="41"/>
      <c r="E103" s="41"/>
    </row>
  </sheetData>
  <sheetProtection/>
  <mergeCells count="148">
    <mergeCell ref="AS96:AS97"/>
    <mergeCell ref="AT96:AT97"/>
    <mergeCell ref="AU96:AU97"/>
    <mergeCell ref="N97:Q97"/>
    <mergeCell ref="R97:U97"/>
    <mergeCell ref="V97:Y97"/>
    <mergeCell ref="Z97:AC97"/>
    <mergeCell ref="AD97:AG97"/>
    <mergeCell ref="AH97:AK97"/>
    <mergeCell ref="I96:I97"/>
    <mergeCell ref="J96:J97"/>
    <mergeCell ref="K96:K97"/>
    <mergeCell ref="L96:L97"/>
    <mergeCell ref="M96:M97"/>
    <mergeCell ref="AR96:AR97"/>
    <mergeCell ref="AL97:AQ97"/>
    <mergeCell ref="A96:C97"/>
    <mergeCell ref="D96:D97"/>
    <mergeCell ref="E96:E97"/>
    <mergeCell ref="F96:F97"/>
    <mergeCell ref="G96:G97"/>
    <mergeCell ref="H96:H97"/>
    <mergeCell ref="A88:C89"/>
    <mergeCell ref="D88:D89"/>
    <mergeCell ref="E88:E89"/>
    <mergeCell ref="AL4:AU4"/>
    <mergeCell ref="AL5:AQ5"/>
    <mergeCell ref="AR5:AU5"/>
    <mergeCell ref="AL6:AL7"/>
    <mergeCell ref="AM6:AM7"/>
    <mergeCell ref="AN6:AN7"/>
    <mergeCell ref="AQ6:AQ7"/>
    <mergeCell ref="E5:E7"/>
    <mergeCell ref="N4:AK4"/>
    <mergeCell ref="N6:Q6"/>
    <mergeCell ref="R6:U6"/>
    <mergeCell ref="V6:Y6"/>
    <mergeCell ref="AD5:AK5"/>
    <mergeCell ref="AH6:AK6"/>
    <mergeCell ref="AD6:AG6"/>
    <mergeCell ref="K5:K7"/>
    <mergeCell ref="AR6:AR7"/>
    <mergeCell ref="AS6:AS7"/>
    <mergeCell ref="AT6:AT7"/>
    <mergeCell ref="AU6:AU7"/>
    <mergeCell ref="F5:F7"/>
    <mergeCell ref="AP6:AP7"/>
    <mergeCell ref="AO6:AO7"/>
    <mergeCell ref="L88:L89"/>
    <mergeCell ref="M88:M89"/>
    <mergeCell ref="Z6:AC6"/>
    <mergeCell ref="L5:L7"/>
    <mergeCell ref="M5:M7"/>
    <mergeCell ref="V5:AC5"/>
    <mergeCell ref="N5:U5"/>
    <mergeCell ref="A1:M1"/>
    <mergeCell ref="A4:A7"/>
    <mergeCell ref="C4:C7"/>
    <mergeCell ref="D4:M4"/>
    <mergeCell ref="B4:B7"/>
    <mergeCell ref="D5:D7"/>
    <mergeCell ref="H5:H7"/>
    <mergeCell ref="J5:J7"/>
    <mergeCell ref="G5:G7"/>
    <mergeCell ref="I5:I7"/>
    <mergeCell ref="F88:F89"/>
    <mergeCell ref="N89:Q89"/>
    <mergeCell ref="V89:Y89"/>
    <mergeCell ref="Z89:AC89"/>
    <mergeCell ref="R89:U89"/>
    <mergeCell ref="K88:K89"/>
    <mergeCell ref="G88:G89"/>
    <mergeCell ref="H88:H89"/>
    <mergeCell ref="I88:I89"/>
    <mergeCell ref="J88:J89"/>
    <mergeCell ref="AU88:AU89"/>
    <mergeCell ref="AS88:AS89"/>
    <mergeCell ref="AT88:AT89"/>
    <mergeCell ref="AD91:AG91"/>
    <mergeCell ref="AH91:AK91"/>
    <mergeCell ref="AH89:AK89"/>
    <mergeCell ref="AL89:AQ89"/>
    <mergeCell ref="AD89:AG89"/>
    <mergeCell ref="AL91:AQ91"/>
    <mergeCell ref="I90:I91"/>
    <mergeCell ref="J90:J91"/>
    <mergeCell ref="K90:K91"/>
    <mergeCell ref="AR90:AR91"/>
    <mergeCell ref="AS90:AS91"/>
    <mergeCell ref="AU90:AU91"/>
    <mergeCell ref="AT90:AT91"/>
    <mergeCell ref="L90:L91"/>
    <mergeCell ref="R91:U91"/>
    <mergeCell ref="N91:Q91"/>
    <mergeCell ref="I92:I93"/>
    <mergeCell ref="M90:M91"/>
    <mergeCell ref="AR88:AR89"/>
    <mergeCell ref="A90:C91"/>
    <mergeCell ref="G90:G91"/>
    <mergeCell ref="H90:H91"/>
    <mergeCell ref="F90:F91"/>
    <mergeCell ref="E90:E91"/>
    <mergeCell ref="V91:Y91"/>
    <mergeCell ref="D90:D91"/>
    <mergeCell ref="A92:C93"/>
    <mergeCell ref="D92:D93"/>
    <mergeCell ref="E92:E93"/>
    <mergeCell ref="F92:F93"/>
    <mergeCell ref="G92:G93"/>
    <mergeCell ref="H92:H93"/>
    <mergeCell ref="Z91:AC91"/>
    <mergeCell ref="K92:K93"/>
    <mergeCell ref="L92:L93"/>
    <mergeCell ref="M92:M93"/>
    <mergeCell ref="J92:J93"/>
    <mergeCell ref="J94:J95"/>
    <mergeCell ref="L94:L95"/>
    <mergeCell ref="M94:M95"/>
    <mergeCell ref="N93:Q93"/>
    <mergeCell ref="R93:U93"/>
    <mergeCell ref="AT92:AT93"/>
    <mergeCell ref="AU92:AU93"/>
    <mergeCell ref="AL95:AQ95"/>
    <mergeCell ref="AD95:AG95"/>
    <mergeCell ref="AH95:AK95"/>
    <mergeCell ref="AR92:AR93"/>
    <mergeCell ref="AS94:AS95"/>
    <mergeCell ref="AT94:AT95"/>
    <mergeCell ref="AU94:AU95"/>
    <mergeCell ref="AL93:AQ93"/>
    <mergeCell ref="A94:C95"/>
    <mergeCell ref="D94:D95"/>
    <mergeCell ref="E94:E95"/>
    <mergeCell ref="F94:F95"/>
    <mergeCell ref="G94:G95"/>
    <mergeCell ref="AS92:AS93"/>
    <mergeCell ref="V93:Y93"/>
    <mergeCell ref="Z93:AC93"/>
    <mergeCell ref="AD93:AG93"/>
    <mergeCell ref="AH93:AK93"/>
    <mergeCell ref="H94:H95"/>
    <mergeCell ref="K94:K95"/>
    <mergeCell ref="I94:I95"/>
    <mergeCell ref="AR94:AR95"/>
    <mergeCell ref="R95:U95"/>
    <mergeCell ref="V95:Y95"/>
    <mergeCell ref="Z95:AC95"/>
    <mergeCell ref="N95:Q95"/>
  </mergeCells>
  <printOptions horizontalCentered="1"/>
  <pageMargins left="0.1968503937007874" right="0.1968503937007874" top="0" bottom="0.03937007874015748" header="0" footer="0"/>
  <pageSetup fitToWidth="2" horizontalDpi="600" verticalDpi="600" orientation="landscape" paperSize="9" scale="16" r:id="rId1"/>
  <rowBreaks count="1" manualBreakCount="1">
    <brk id="77" max="4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W81"/>
  <sheetViews>
    <sheetView zoomScale="34" zoomScaleNormal="34" zoomScaleSheetLayoutView="33" workbookViewId="0" topLeftCell="A1">
      <selection activeCell="D4" sqref="D4:M7"/>
    </sheetView>
  </sheetViews>
  <sheetFormatPr defaultColWidth="8.875" defaultRowHeight="12.75"/>
  <cols>
    <col min="1" max="1" width="12.375" style="34" customWidth="1"/>
    <col min="2" max="2" width="139.625" style="35" customWidth="1"/>
    <col min="3" max="3" width="27.75390625" style="36" customWidth="1"/>
    <col min="4" max="7" width="25.75390625" style="35" customWidth="1"/>
    <col min="8" max="13" width="15.75390625" style="35" customWidth="1"/>
    <col min="14" max="37" width="13.75390625" style="37" customWidth="1"/>
    <col min="38" max="43" width="9.75390625" style="34" customWidth="1"/>
    <col min="44" max="44" width="17.75390625" style="38" customWidth="1"/>
    <col min="45" max="45" width="21.75390625" style="38" customWidth="1"/>
    <col min="46" max="47" width="17.75390625" style="38" customWidth="1"/>
    <col min="48" max="48" width="8.875" style="39" customWidth="1"/>
    <col min="49" max="49" width="14.25390625" style="39" customWidth="1"/>
    <col min="50" max="16384" width="8.875" style="39" customWidth="1"/>
  </cols>
  <sheetData>
    <row r="1" spans="1:47" s="6" customFormat="1" ht="51.75" customHeight="1">
      <c r="A1" s="61" t="s">
        <v>153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3"/>
      <c r="AM1" s="3"/>
      <c r="AN1" s="3"/>
      <c r="AO1" s="4"/>
      <c r="AP1" s="4"/>
      <c r="AQ1" s="4"/>
      <c r="AR1" s="5"/>
      <c r="AS1" s="5"/>
      <c r="AT1" s="5"/>
      <c r="AU1" s="5"/>
    </row>
    <row r="2" spans="1:47" s="6" customFormat="1" ht="30" customHeight="1">
      <c r="A2" s="7" t="s">
        <v>37</v>
      </c>
      <c r="B2" s="8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3"/>
      <c r="AM2" s="3"/>
      <c r="AN2" s="3"/>
      <c r="AO2" s="4"/>
      <c r="AP2" s="4"/>
      <c r="AQ2" s="4"/>
      <c r="AR2" s="5"/>
      <c r="AS2" s="5"/>
      <c r="AT2" s="5"/>
      <c r="AU2" s="5"/>
    </row>
    <row r="3" spans="1:47" s="6" customFormat="1" ht="30" customHeight="1">
      <c r="A3" s="9"/>
      <c r="B3" s="8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3"/>
      <c r="AM3" s="3"/>
      <c r="AN3" s="3"/>
      <c r="AO3" s="4"/>
      <c r="AP3" s="4"/>
      <c r="AQ3" s="4"/>
      <c r="AR3" s="5"/>
      <c r="AS3" s="5"/>
      <c r="AT3" s="5"/>
      <c r="AU3" s="5"/>
    </row>
    <row r="4" spans="1:47" s="10" customFormat="1" ht="53.25" customHeight="1">
      <c r="A4" s="86" t="s">
        <v>11</v>
      </c>
      <c r="B4" s="91" t="s">
        <v>12</v>
      </c>
      <c r="C4" s="89" t="s">
        <v>33</v>
      </c>
      <c r="D4" s="91" t="s">
        <v>39</v>
      </c>
      <c r="E4" s="91"/>
      <c r="F4" s="91"/>
      <c r="G4" s="91"/>
      <c r="H4" s="91"/>
      <c r="I4" s="91"/>
      <c r="J4" s="91"/>
      <c r="K4" s="91"/>
      <c r="L4" s="91"/>
      <c r="M4" s="91"/>
      <c r="N4" s="91" t="s">
        <v>40</v>
      </c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 t="s">
        <v>45</v>
      </c>
      <c r="AM4" s="91"/>
      <c r="AN4" s="91"/>
      <c r="AO4" s="91"/>
      <c r="AP4" s="91"/>
      <c r="AQ4" s="91"/>
      <c r="AR4" s="91"/>
      <c r="AS4" s="91"/>
      <c r="AT4" s="91"/>
      <c r="AU4" s="91"/>
    </row>
    <row r="5" spans="1:47" s="10" customFormat="1" ht="53.25" customHeight="1">
      <c r="A5" s="87"/>
      <c r="B5" s="91"/>
      <c r="C5" s="89"/>
      <c r="D5" s="89" t="s">
        <v>48</v>
      </c>
      <c r="E5" s="89" t="s">
        <v>49</v>
      </c>
      <c r="F5" s="101" t="s">
        <v>44</v>
      </c>
      <c r="G5" s="89" t="s">
        <v>51</v>
      </c>
      <c r="H5" s="94" t="s">
        <v>34</v>
      </c>
      <c r="I5" s="94" t="s">
        <v>35</v>
      </c>
      <c r="J5" s="94" t="s">
        <v>52</v>
      </c>
      <c r="K5" s="94" t="s">
        <v>36</v>
      </c>
      <c r="L5" s="89" t="s">
        <v>111</v>
      </c>
      <c r="M5" s="89" t="s">
        <v>50</v>
      </c>
      <c r="N5" s="91" t="s">
        <v>3</v>
      </c>
      <c r="O5" s="91"/>
      <c r="P5" s="91"/>
      <c r="Q5" s="91"/>
      <c r="R5" s="91"/>
      <c r="S5" s="91"/>
      <c r="T5" s="91"/>
      <c r="U5" s="91"/>
      <c r="V5" s="91" t="s">
        <v>38</v>
      </c>
      <c r="W5" s="91"/>
      <c r="X5" s="91"/>
      <c r="Y5" s="91"/>
      <c r="Z5" s="91"/>
      <c r="AA5" s="91"/>
      <c r="AB5" s="91"/>
      <c r="AC5" s="91"/>
      <c r="AD5" s="91" t="s">
        <v>4</v>
      </c>
      <c r="AE5" s="91"/>
      <c r="AF5" s="91"/>
      <c r="AG5" s="91"/>
      <c r="AH5" s="91"/>
      <c r="AI5" s="91"/>
      <c r="AJ5" s="91"/>
      <c r="AK5" s="91"/>
      <c r="AL5" s="91" t="s">
        <v>46</v>
      </c>
      <c r="AM5" s="91"/>
      <c r="AN5" s="91"/>
      <c r="AO5" s="91"/>
      <c r="AP5" s="91"/>
      <c r="AQ5" s="91"/>
      <c r="AR5" s="91" t="s">
        <v>47</v>
      </c>
      <c r="AS5" s="91"/>
      <c r="AT5" s="91"/>
      <c r="AU5" s="91"/>
    </row>
    <row r="6" spans="1:47" s="10" customFormat="1" ht="52.5" customHeight="1">
      <c r="A6" s="87"/>
      <c r="B6" s="92"/>
      <c r="C6" s="89"/>
      <c r="D6" s="89"/>
      <c r="E6" s="89"/>
      <c r="F6" s="101"/>
      <c r="G6" s="89"/>
      <c r="H6" s="94"/>
      <c r="I6" s="94"/>
      <c r="J6" s="94"/>
      <c r="K6" s="94"/>
      <c r="L6" s="89"/>
      <c r="M6" s="89"/>
      <c r="N6" s="91" t="s">
        <v>14</v>
      </c>
      <c r="O6" s="91"/>
      <c r="P6" s="91"/>
      <c r="Q6" s="91"/>
      <c r="R6" s="91" t="s">
        <v>15</v>
      </c>
      <c r="S6" s="91"/>
      <c r="T6" s="91"/>
      <c r="U6" s="91"/>
      <c r="V6" s="91" t="s">
        <v>16</v>
      </c>
      <c r="W6" s="91"/>
      <c r="X6" s="91"/>
      <c r="Y6" s="91"/>
      <c r="Z6" s="91" t="s">
        <v>17</v>
      </c>
      <c r="AA6" s="91"/>
      <c r="AB6" s="91"/>
      <c r="AC6" s="91"/>
      <c r="AD6" s="91" t="s">
        <v>28</v>
      </c>
      <c r="AE6" s="91"/>
      <c r="AF6" s="91"/>
      <c r="AG6" s="91"/>
      <c r="AH6" s="91" t="s">
        <v>29</v>
      </c>
      <c r="AI6" s="91"/>
      <c r="AJ6" s="91"/>
      <c r="AK6" s="91"/>
      <c r="AL6" s="91" t="s">
        <v>0</v>
      </c>
      <c r="AM6" s="91" t="s">
        <v>1</v>
      </c>
      <c r="AN6" s="91" t="s">
        <v>2</v>
      </c>
      <c r="AO6" s="91" t="s">
        <v>30</v>
      </c>
      <c r="AP6" s="91" t="s">
        <v>31</v>
      </c>
      <c r="AQ6" s="91" t="s">
        <v>32</v>
      </c>
      <c r="AR6" s="96" t="s">
        <v>42</v>
      </c>
      <c r="AS6" s="98" t="s">
        <v>154</v>
      </c>
      <c r="AT6" s="96" t="s">
        <v>155</v>
      </c>
      <c r="AU6" s="96" t="s">
        <v>43</v>
      </c>
    </row>
    <row r="7" spans="1:47" s="10" customFormat="1" ht="195.75" customHeight="1" thickBot="1">
      <c r="A7" s="88"/>
      <c r="B7" s="93"/>
      <c r="C7" s="90"/>
      <c r="D7" s="90"/>
      <c r="E7" s="90"/>
      <c r="F7" s="102"/>
      <c r="G7" s="90"/>
      <c r="H7" s="95"/>
      <c r="I7" s="95"/>
      <c r="J7" s="95"/>
      <c r="K7" s="95"/>
      <c r="L7" s="90"/>
      <c r="M7" s="90"/>
      <c r="N7" s="11" t="s">
        <v>26</v>
      </c>
      <c r="O7" s="12" t="s">
        <v>27</v>
      </c>
      <c r="P7" s="12" t="s">
        <v>112</v>
      </c>
      <c r="Q7" s="12" t="s">
        <v>41</v>
      </c>
      <c r="R7" s="11" t="s">
        <v>26</v>
      </c>
      <c r="S7" s="12" t="s">
        <v>27</v>
      </c>
      <c r="T7" s="12" t="s">
        <v>112</v>
      </c>
      <c r="U7" s="12" t="s">
        <v>41</v>
      </c>
      <c r="V7" s="11" t="s">
        <v>26</v>
      </c>
      <c r="W7" s="12" t="s">
        <v>27</v>
      </c>
      <c r="X7" s="12" t="s">
        <v>112</v>
      </c>
      <c r="Y7" s="12" t="s">
        <v>41</v>
      </c>
      <c r="Z7" s="11" t="s">
        <v>26</v>
      </c>
      <c r="AA7" s="12" t="s">
        <v>27</v>
      </c>
      <c r="AB7" s="12" t="s">
        <v>112</v>
      </c>
      <c r="AC7" s="12" t="s">
        <v>41</v>
      </c>
      <c r="AD7" s="11" t="s">
        <v>26</v>
      </c>
      <c r="AE7" s="12" t="s">
        <v>27</v>
      </c>
      <c r="AF7" s="12" t="s">
        <v>112</v>
      </c>
      <c r="AG7" s="12" t="s">
        <v>41</v>
      </c>
      <c r="AH7" s="11" t="s">
        <v>26</v>
      </c>
      <c r="AI7" s="12" t="s">
        <v>27</v>
      </c>
      <c r="AJ7" s="12" t="s">
        <v>112</v>
      </c>
      <c r="AK7" s="12" t="s">
        <v>41</v>
      </c>
      <c r="AL7" s="86"/>
      <c r="AM7" s="86"/>
      <c r="AN7" s="86"/>
      <c r="AO7" s="86"/>
      <c r="AP7" s="86"/>
      <c r="AQ7" s="86"/>
      <c r="AR7" s="97"/>
      <c r="AS7" s="99"/>
      <c r="AT7" s="100"/>
      <c r="AU7" s="97"/>
    </row>
    <row r="8" spans="1:49" s="15" customFormat="1" ht="75" customHeight="1" thickBot="1">
      <c r="A8" s="13" t="s">
        <v>13</v>
      </c>
      <c r="B8" s="14" t="s">
        <v>110</v>
      </c>
      <c r="C8" s="13"/>
      <c r="D8" s="51">
        <f>SUM(D9:D26)</f>
        <v>1942</v>
      </c>
      <c r="E8" s="51">
        <f aca="true" t="shared" si="0" ref="E8:AQ8">SUM(E9:E26)</f>
        <v>836</v>
      </c>
      <c r="F8" s="51">
        <f t="shared" si="0"/>
        <v>92</v>
      </c>
      <c r="G8" s="51">
        <f t="shared" si="0"/>
        <v>342</v>
      </c>
      <c r="H8" s="51">
        <f t="shared" si="0"/>
        <v>297</v>
      </c>
      <c r="I8" s="51">
        <f t="shared" si="0"/>
        <v>9</v>
      </c>
      <c r="J8" s="51">
        <f t="shared" si="0"/>
        <v>36</v>
      </c>
      <c r="K8" s="51">
        <f t="shared" si="0"/>
        <v>0</v>
      </c>
      <c r="L8" s="51">
        <f t="shared" si="0"/>
        <v>402</v>
      </c>
      <c r="M8" s="51">
        <f t="shared" si="0"/>
        <v>1106</v>
      </c>
      <c r="N8" s="51">
        <f t="shared" si="0"/>
        <v>29</v>
      </c>
      <c r="O8" s="51">
        <f t="shared" si="0"/>
        <v>66</v>
      </c>
      <c r="P8" s="51">
        <f t="shared" si="0"/>
        <v>93</v>
      </c>
      <c r="Q8" s="51">
        <f t="shared" si="0"/>
        <v>266</v>
      </c>
      <c r="R8" s="51">
        <f t="shared" si="0"/>
        <v>26</v>
      </c>
      <c r="S8" s="51">
        <f t="shared" si="0"/>
        <v>39</v>
      </c>
      <c r="T8" s="51">
        <f t="shared" si="0"/>
        <v>45</v>
      </c>
      <c r="U8" s="51">
        <f t="shared" si="0"/>
        <v>148</v>
      </c>
      <c r="V8" s="51">
        <f t="shared" si="0"/>
        <v>14</v>
      </c>
      <c r="W8" s="51">
        <f t="shared" si="0"/>
        <v>43</v>
      </c>
      <c r="X8" s="51">
        <f t="shared" si="0"/>
        <v>40</v>
      </c>
      <c r="Y8" s="51">
        <f t="shared" si="0"/>
        <v>103</v>
      </c>
      <c r="Z8" s="51">
        <f t="shared" si="0"/>
        <v>8</v>
      </c>
      <c r="AA8" s="51">
        <f t="shared" si="0"/>
        <v>58</v>
      </c>
      <c r="AB8" s="51">
        <f t="shared" si="0"/>
        <v>45</v>
      </c>
      <c r="AC8" s="51">
        <f t="shared" si="0"/>
        <v>125</v>
      </c>
      <c r="AD8" s="51">
        <f t="shared" si="0"/>
        <v>15</v>
      </c>
      <c r="AE8" s="51">
        <f t="shared" si="0"/>
        <v>95</v>
      </c>
      <c r="AF8" s="51">
        <f t="shared" si="0"/>
        <v>87</v>
      </c>
      <c r="AG8" s="51">
        <f t="shared" si="0"/>
        <v>227</v>
      </c>
      <c r="AH8" s="51">
        <f t="shared" si="0"/>
        <v>0</v>
      </c>
      <c r="AI8" s="51">
        <f t="shared" si="0"/>
        <v>41</v>
      </c>
      <c r="AJ8" s="51">
        <f t="shared" si="0"/>
        <v>92</v>
      </c>
      <c r="AK8" s="51">
        <f t="shared" si="0"/>
        <v>237</v>
      </c>
      <c r="AL8" s="52">
        <f t="shared" si="0"/>
        <v>17</v>
      </c>
      <c r="AM8" s="52">
        <f t="shared" si="0"/>
        <v>10</v>
      </c>
      <c r="AN8" s="52">
        <f t="shared" si="0"/>
        <v>8</v>
      </c>
      <c r="AO8" s="52">
        <f t="shared" si="0"/>
        <v>9</v>
      </c>
      <c r="AP8" s="52">
        <f t="shared" si="0"/>
        <v>18</v>
      </c>
      <c r="AQ8" s="52">
        <f t="shared" si="0"/>
        <v>15</v>
      </c>
      <c r="AR8" s="52">
        <f>SUM(AR9:AR26)</f>
        <v>33.43999999999999</v>
      </c>
      <c r="AS8" s="52">
        <f>SUM(AS9:AS26)</f>
        <v>0</v>
      </c>
      <c r="AT8" s="52">
        <f>SUM(AT9:AT26)</f>
        <v>0</v>
      </c>
      <c r="AU8" s="52">
        <f>SUM(AU9:AU26)</f>
        <v>25</v>
      </c>
      <c r="AW8" s="42"/>
    </row>
    <row r="9" spans="1:49" s="10" customFormat="1" ht="36" customHeight="1">
      <c r="A9" s="21" t="s">
        <v>10</v>
      </c>
      <c r="B9" s="22" t="s">
        <v>67</v>
      </c>
      <c r="C9" s="23" t="s">
        <v>64</v>
      </c>
      <c r="D9" s="45">
        <f>SUM(E9,M9)</f>
        <v>225</v>
      </c>
      <c r="E9" s="45">
        <f>SUM(F9:G9,L9)</f>
        <v>120</v>
      </c>
      <c r="F9" s="46">
        <f aca="true" t="shared" si="1" ref="F9:G24">SUM(N9,R9,V9,Z9,AD9,AH9)</f>
        <v>0</v>
      </c>
      <c r="G9" s="46">
        <f t="shared" si="1"/>
        <v>90</v>
      </c>
      <c r="H9" s="24">
        <v>90</v>
      </c>
      <c r="I9" s="24"/>
      <c r="J9" s="24"/>
      <c r="K9" s="24"/>
      <c r="L9" s="46">
        <f aca="true" t="shared" si="2" ref="L9:M24">SUM(P9,T9,X9,AB9,AF9,AJ9)</f>
        <v>30</v>
      </c>
      <c r="M9" s="45">
        <f t="shared" si="2"/>
        <v>105</v>
      </c>
      <c r="N9" s="25"/>
      <c r="O9" s="25">
        <v>15</v>
      </c>
      <c r="P9" s="25">
        <v>5</v>
      </c>
      <c r="Q9" s="25">
        <v>20</v>
      </c>
      <c r="R9" s="25"/>
      <c r="S9" s="25">
        <v>15</v>
      </c>
      <c r="T9" s="25">
        <v>5</v>
      </c>
      <c r="U9" s="25">
        <v>15</v>
      </c>
      <c r="V9" s="25"/>
      <c r="W9" s="25">
        <v>15</v>
      </c>
      <c r="X9" s="25">
        <v>5</v>
      </c>
      <c r="Y9" s="25">
        <v>15</v>
      </c>
      <c r="Z9" s="25"/>
      <c r="AA9" s="25">
        <v>15</v>
      </c>
      <c r="AB9" s="25">
        <v>5</v>
      </c>
      <c r="AC9" s="25">
        <v>15</v>
      </c>
      <c r="AD9" s="25"/>
      <c r="AE9" s="25">
        <v>15</v>
      </c>
      <c r="AF9" s="25">
        <v>5</v>
      </c>
      <c r="AG9" s="25">
        <v>15</v>
      </c>
      <c r="AH9" s="25"/>
      <c r="AI9" s="25">
        <v>15</v>
      </c>
      <c r="AJ9" s="25">
        <v>5</v>
      </c>
      <c r="AK9" s="25">
        <v>25</v>
      </c>
      <c r="AL9" s="63">
        <v>1</v>
      </c>
      <c r="AM9" s="63">
        <v>1</v>
      </c>
      <c r="AN9" s="63">
        <v>2</v>
      </c>
      <c r="AO9" s="63">
        <v>2</v>
      </c>
      <c r="AP9" s="63">
        <v>1</v>
      </c>
      <c r="AQ9" s="63">
        <v>2</v>
      </c>
      <c r="AR9" s="25">
        <f>E9/25</f>
        <v>4.8</v>
      </c>
      <c r="AS9" s="25"/>
      <c r="AT9" s="25"/>
      <c r="AU9" s="25">
        <f>SUM(AL9:AQ9)</f>
        <v>9</v>
      </c>
      <c r="AW9" s="42"/>
    </row>
    <row r="10" spans="1:49" s="10" customFormat="1" ht="36" customHeight="1">
      <c r="A10" s="21" t="s">
        <v>9</v>
      </c>
      <c r="B10" s="22" t="s">
        <v>59</v>
      </c>
      <c r="C10" s="23" t="s">
        <v>62</v>
      </c>
      <c r="D10" s="45">
        <f aca="true" t="shared" si="3" ref="D10:D26">SUM(E10,M10)</f>
        <v>30</v>
      </c>
      <c r="E10" s="45">
        <f aca="true" t="shared" si="4" ref="E10:E26">SUM(F10:G10,L10)</f>
        <v>20</v>
      </c>
      <c r="F10" s="46">
        <f t="shared" si="1"/>
        <v>0</v>
      </c>
      <c r="G10" s="46">
        <f t="shared" si="1"/>
        <v>15</v>
      </c>
      <c r="H10" s="24">
        <v>15</v>
      </c>
      <c r="I10" s="24"/>
      <c r="J10" s="24"/>
      <c r="K10" s="24"/>
      <c r="L10" s="46">
        <f t="shared" si="2"/>
        <v>5</v>
      </c>
      <c r="M10" s="45">
        <f t="shared" si="2"/>
        <v>10</v>
      </c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>
        <v>15</v>
      </c>
      <c r="AB10" s="25">
        <v>5</v>
      </c>
      <c r="AC10" s="25">
        <v>10</v>
      </c>
      <c r="AD10" s="25"/>
      <c r="AE10" s="25"/>
      <c r="AF10" s="25"/>
      <c r="AG10" s="25"/>
      <c r="AH10" s="25"/>
      <c r="AI10" s="25"/>
      <c r="AJ10" s="25"/>
      <c r="AK10" s="25"/>
      <c r="AL10" s="63"/>
      <c r="AM10" s="63"/>
      <c r="AN10" s="63"/>
      <c r="AO10" s="63">
        <v>1</v>
      </c>
      <c r="AP10" s="63"/>
      <c r="AQ10" s="63"/>
      <c r="AR10" s="25">
        <f aca="true" t="shared" si="5" ref="AR10:AR26">E10/25</f>
        <v>0.8</v>
      </c>
      <c r="AS10" s="25"/>
      <c r="AT10" s="25"/>
      <c r="AU10" s="25"/>
      <c r="AW10" s="42"/>
    </row>
    <row r="11" spans="1:49" s="10" customFormat="1" ht="36" customHeight="1">
      <c r="A11" s="21" t="s">
        <v>8</v>
      </c>
      <c r="B11" s="22" t="s">
        <v>106</v>
      </c>
      <c r="C11" s="23" t="s">
        <v>60</v>
      </c>
      <c r="D11" s="45">
        <f t="shared" si="3"/>
        <v>50</v>
      </c>
      <c r="E11" s="45">
        <f t="shared" si="4"/>
        <v>17</v>
      </c>
      <c r="F11" s="46">
        <f t="shared" si="1"/>
        <v>0</v>
      </c>
      <c r="G11" s="46">
        <f t="shared" si="1"/>
        <v>9</v>
      </c>
      <c r="H11" s="24">
        <v>9</v>
      </c>
      <c r="I11" s="24"/>
      <c r="J11" s="24"/>
      <c r="K11" s="24"/>
      <c r="L11" s="46">
        <f t="shared" si="2"/>
        <v>8</v>
      </c>
      <c r="M11" s="45">
        <f t="shared" si="2"/>
        <v>33</v>
      </c>
      <c r="N11" s="25"/>
      <c r="O11" s="25">
        <v>9</v>
      </c>
      <c r="P11" s="25">
        <v>8</v>
      </c>
      <c r="Q11" s="25">
        <v>33</v>
      </c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63">
        <v>2</v>
      </c>
      <c r="AM11" s="63"/>
      <c r="AN11" s="63"/>
      <c r="AO11" s="63"/>
      <c r="AP11" s="63"/>
      <c r="AQ11" s="63"/>
      <c r="AR11" s="25">
        <f t="shared" si="5"/>
        <v>0.68</v>
      </c>
      <c r="AS11" s="25"/>
      <c r="AT11" s="25"/>
      <c r="AU11" s="25">
        <f>SUM(AL11:AQ11)</f>
        <v>2</v>
      </c>
      <c r="AW11" s="42"/>
    </row>
    <row r="12" spans="1:49" s="10" customFormat="1" ht="36" customHeight="1">
      <c r="A12" s="21" t="s">
        <v>7</v>
      </c>
      <c r="B12" s="22" t="s">
        <v>69</v>
      </c>
      <c r="C12" s="23" t="s">
        <v>63</v>
      </c>
      <c r="D12" s="45">
        <f t="shared" si="3"/>
        <v>175</v>
      </c>
      <c r="E12" s="45">
        <f t="shared" si="4"/>
        <v>67</v>
      </c>
      <c r="F12" s="46">
        <f t="shared" si="1"/>
        <v>9</v>
      </c>
      <c r="G12" s="46">
        <f t="shared" si="1"/>
        <v>18</v>
      </c>
      <c r="H12" s="24">
        <v>18</v>
      </c>
      <c r="I12" s="24"/>
      <c r="J12" s="24"/>
      <c r="K12" s="24"/>
      <c r="L12" s="46">
        <f t="shared" si="2"/>
        <v>40</v>
      </c>
      <c r="M12" s="45">
        <f t="shared" si="2"/>
        <v>108</v>
      </c>
      <c r="N12" s="25">
        <v>4</v>
      </c>
      <c r="O12" s="25">
        <v>9</v>
      </c>
      <c r="P12" s="25">
        <v>20</v>
      </c>
      <c r="Q12" s="25">
        <v>50</v>
      </c>
      <c r="R12" s="25">
        <v>5</v>
      </c>
      <c r="S12" s="25">
        <v>9</v>
      </c>
      <c r="T12" s="25">
        <v>20</v>
      </c>
      <c r="U12" s="25">
        <v>58</v>
      </c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63">
        <v>3</v>
      </c>
      <c r="AM12" s="63">
        <v>4</v>
      </c>
      <c r="AN12" s="63"/>
      <c r="AO12" s="63"/>
      <c r="AP12" s="63"/>
      <c r="AQ12" s="63"/>
      <c r="AR12" s="25">
        <f t="shared" si="5"/>
        <v>2.68</v>
      </c>
      <c r="AS12" s="25"/>
      <c r="AT12" s="25"/>
      <c r="AU12" s="25"/>
      <c r="AW12" s="42"/>
    </row>
    <row r="13" spans="1:49" s="10" customFormat="1" ht="36" customHeight="1">
      <c r="A13" s="21" t="s">
        <v>6</v>
      </c>
      <c r="B13" s="22" t="s">
        <v>70</v>
      </c>
      <c r="C13" s="23" t="s">
        <v>78</v>
      </c>
      <c r="D13" s="45">
        <f t="shared" si="3"/>
        <v>125</v>
      </c>
      <c r="E13" s="45">
        <f t="shared" si="4"/>
        <v>45</v>
      </c>
      <c r="F13" s="46">
        <f t="shared" si="1"/>
        <v>9</v>
      </c>
      <c r="G13" s="46">
        <f t="shared" si="1"/>
        <v>9</v>
      </c>
      <c r="H13" s="24">
        <v>9</v>
      </c>
      <c r="I13" s="24"/>
      <c r="J13" s="24"/>
      <c r="K13" s="24"/>
      <c r="L13" s="46">
        <f t="shared" si="2"/>
        <v>27</v>
      </c>
      <c r="M13" s="45">
        <f t="shared" si="2"/>
        <v>80</v>
      </c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>
        <v>4</v>
      </c>
      <c r="AA13" s="25">
        <v>4</v>
      </c>
      <c r="AB13" s="25">
        <v>10</v>
      </c>
      <c r="AC13" s="25">
        <v>40</v>
      </c>
      <c r="AD13" s="25">
        <v>5</v>
      </c>
      <c r="AE13" s="25">
        <v>5</v>
      </c>
      <c r="AF13" s="25">
        <v>17</v>
      </c>
      <c r="AG13" s="25">
        <v>40</v>
      </c>
      <c r="AH13" s="25"/>
      <c r="AI13" s="25"/>
      <c r="AJ13" s="25"/>
      <c r="AK13" s="25"/>
      <c r="AL13" s="63"/>
      <c r="AM13" s="63"/>
      <c r="AN13" s="63"/>
      <c r="AO13" s="63">
        <v>2</v>
      </c>
      <c r="AP13" s="63">
        <v>3</v>
      </c>
      <c r="AQ13" s="63"/>
      <c r="AR13" s="25">
        <f t="shared" si="5"/>
        <v>1.8</v>
      </c>
      <c r="AS13" s="25"/>
      <c r="AT13" s="25"/>
      <c r="AU13" s="25"/>
      <c r="AW13" s="42"/>
    </row>
    <row r="14" spans="1:49" s="10" customFormat="1" ht="36" customHeight="1">
      <c r="A14" s="21" t="s">
        <v>5</v>
      </c>
      <c r="B14" s="22" t="s">
        <v>71</v>
      </c>
      <c r="C14" s="23" t="s">
        <v>79</v>
      </c>
      <c r="D14" s="45">
        <f t="shared" si="3"/>
        <v>100</v>
      </c>
      <c r="E14" s="45">
        <f t="shared" si="4"/>
        <v>39</v>
      </c>
      <c r="F14" s="46">
        <f t="shared" si="1"/>
        <v>5</v>
      </c>
      <c r="G14" s="46">
        <f t="shared" si="1"/>
        <v>9</v>
      </c>
      <c r="H14" s="24"/>
      <c r="I14" s="24">
        <v>9</v>
      </c>
      <c r="J14" s="24"/>
      <c r="K14" s="24"/>
      <c r="L14" s="46">
        <f t="shared" si="2"/>
        <v>25</v>
      </c>
      <c r="M14" s="45">
        <f t="shared" si="2"/>
        <v>61</v>
      </c>
      <c r="N14" s="25">
        <v>5</v>
      </c>
      <c r="O14" s="25">
        <v>9</v>
      </c>
      <c r="P14" s="25">
        <v>25</v>
      </c>
      <c r="Q14" s="25">
        <v>61</v>
      </c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63">
        <v>4</v>
      </c>
      <c r="AM14" s="63"/>
      <c r="AN14" s="63"/>
      <c r="AO14" s="63"/>
      <c r="AP14" s="63"/>
      <c r="AQ14" s="63"/>
      <c r="AR14" s="25">
        <f t="shared" si="5"/>
        <v>1.56</v>
      </c>
      <c r="AS14" s="25"/>
      <c r="AT14" s="25"/>
      <c r="AU14" s="25"/>
      <c r="AW14" s="42"/>
    </row>
    <row r="15" spans="1:49" s="10" customFormat="1" ht="36" customHeight="1">
      <c r="A15" s="21" t="s">
        <v>20</v>
      </c>
      <c r="B15" s="22" t="s">
        <v>72</v>
      </c>
      <c r="C15" s="23" t="s">
        <v>78</v>
      </c>
      <c r="D15" s="45">
        <f t="shared" si="3"/>
        <v>125</v>
      </c>
      <c r="E15" s="45">
        <f t="shared" si="4"/>
        <v>47</v>
      </c>
      <c r="F15" s="46">
        <f t="shared" si="1"/>
        <v>9</v>
      </c>
      <c r="G15" s="46">
        <f t="shared" si="1"/>
        <v>18</v>
      </c>
      <c r="H15" s="24">
        <v>18</v>
      </c>
      <c r="I15" s="24"/>
      <c r="J15" s="24"/>
      <c r="K15" s="24"/>
      <c r="L15" s="46">
        <f t="shared" si="2"/>
        <v>20</v>
      </c>
      <c r="M15" s="45">
        <f t="shared" si="2"/>
        <v>78</v>
      </c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>
        <v>4</v>
      </c>
      <c r="AA15" s="25">
        <v>9</v>
      </c>
      <c r="AB15" s="25">
        <v>10</v>
      </c>
      <c r="AC15" s="25">
        <v>30</v>
      </c>
      <c r="AD15" s="25">
        <v>5</v>
      </c>
      <c r="AE15" s="25">
        <v>9</v>
      </c>
      <c r="AF15" s="25">
        <v>10</v>
      </c>
      <c r="AG15" s="25">
        <v>48</v>
      </c>
      <c r="AH15" s="25"/>
      <c r="AI15" s="25"/>
      <c r="AJ15" s="25"/>
      <c r="AK15" s="25"/>
      <c r="AL15" s="63"/>
      <c r="AM15" s="63"/>
      <c r="AN15" s="63"/>
      <c r="AO15" s="63">
        <v>2</v>
      </c>
      <c r="AP15" s="63">
        <v>3</v>
      </c>
      <c r="AQ15" s="63"/>
      <c r="AR15" s="25">
        <f t="shared" si="5"/>
        <v>1.88</v>
      </c>
      <c r="AS15" s="25"/>
      <c r="AT15" s="25"/>
      <c r="AU15" s="25"/>
      <c r="AW15" s="42"/>
    </row>
    <row r="16" spans="1:49" s="10" customFormat="1" ht="36" customHeight="1">
      <c r="A16" s="21" t="s">
        <v>21</v>
      </c>
      <c r="B16" s="22" t="s">
        <v>73</v>
      </c>
      <c r="C16" s="23" t="s">
        <v>63</v>
      </c>
      <c r="D16" s="45">
        <f t="shared" si="3"/>
        <v>125</v>
      </c>
      <c r="E16" s="45">
        <f t="shared" si="4"/>
        <v>50</v>
      </c>
      <c r="F16" s="46">
        <f t="shared" si="1"/>
        <v>15</v>
      </c>
      <c r="G16" s="46">
        <f t="shared" si="1"/>
        <v>15</v>
      </c>
      <c r="H16" s="24">
        <v>15</v>
      </c>
      <c r="I16" s="24"/>
      <c r="J16" s="24"/>
      <c r="K16" s="24"/>
      <c r="L16" s="46">
        <f t="shared" si="2"/>
        <v>20</v>
      </c>
      <c r="M16" s="45">
        <f t="shared" si="2"/>
        <v>75</v>
      </c>
      <c r="N16" s="25"/>
      <c r="O16" s="25"/>
      <c r="P16" s="25"/>
      <c r="Q16" s="25"/>
      <c r="R16" s="25">
        <v>15</v>
      </c>
      <c r="S16" s="25">
        <v>15</v>
      </c>
      <c r="T16" s="25">
        <v>20</v>
      </c>
      <c r="U16" s="25">
        <v>75</v>
      </c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63"/>
      <c r="AM16" s="63">
        <v>5</v>
      </c>
      <c r="AN16" s="63"/>
      <c r="AO16" s="63"/>
      <c r="AP16" s="63"/>
      <c r="AQ16" s="63"/>
      <c r="AR16" s="25">
        <f t="shared" si="5"/>
        <v>2</v>
      </c>
      <c r="AS16" s="25"/>
      <c r="AT16" s="25"/>
      <c r="AU16" s="25"/>
      <c r="AW16" s="42"/>
    </row>
    <row r="17" spans="1:49" s="10" customFormat="1" ht="36" customHeight="1">
      <c r="A17" s="21" t="s">
        <v>22</v>
      </c>
      <c r="B17" s="22" t="s">
        <v>74</v>
      </c>
      <c r="C17" s="23" t="s">
        <v>65</v>
      </c>
      <c r="D17" s="45">
        <f t="shared" si="3"/>
        <v>100</v>
      </c>
      <c r="E17" s="45">
        <f t="shared" si="4"/>
        <v>47</v>
      </c>
      <c r="F17" s="46">
        <f t="shared" si="1"/>
        <v>9</v>
      </c>
      <c r="G17" s="46">
        <f t="shared" si="1"/>
        <v>18</v>
      </c>
      <c r="H17" s="24">
        <v>18</v>
      </c>
      <c r="I17" s="24"/>
      <c r="J17" s="24"/>
      <c r="K17" s="24"/>
      <c r="L17" s="46">
        <f t="shared" si="2"/>
        <v>20</v>
      </c>
      <c r="M17" s="45">
        <f t="shared" si="2"/>
        <v>53</v>
      </c>
      <c r="N17" s="25"/>
      <c r="O17" s="25"/>
      <c r="P17" s="25"/>
      <c r="Q17" s="25"/>
      <c r="R17" s="25"/>
      <c r="S17" s="25"/>
      <c r="T17" s="25"/>
      <c r="U17" s="25"/>
      <c r="V17" s="25">
        <v>9</v>
      </c>
      <c r="W17" s="25">
        <v>18</v>
      </c>
      <c r="X17" s="25">
        <v>20</v>
      </c>
      <c r="Y17" s="25">
        <v>53</v>
      </c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63"/>
      <c r="AM17" s="63"/>
      <c r="AN17" s="63">
        <v>4</v>
      </c>
      <c r="AO17" s="63"/>
      <c r="AP17" s="63"/>
      <c r="AQ17" s="63"/>
      <c r="AR17" s="25">
        <f t="shared" si="5"/>
        <v>1.88</v>
      </c>
      <c r="AS17" s="25"/>
      <c r="AT17" s="25"/>
      <c r="AU17" s="25"/>
      <c r="AW17" s="42"/>
    </row>
    <row r="18" spans="1:49" s="10" customFormat="1" ht="36" customHeight="1">
      <c r="A18" s="21" t="s">
        <v>23</v>
      </c>
      <c r="B18" s="22" t="s">
        <v>80</v>
      </c>
      <c r="C18" s="23" t="s">
        <v>78</v>
      </c>
      <c r="D18" s="45">
        <f t="shared" si="3"/>
        <v>75</v>
      </c>
      <c r="E18" s="45">
        <f t="shared" si="4"/>
        <v>35</v>
      </c>
      <c r="F18" s="46">
        <f t="shared" si="1"/>
        <v>5</v>
      </c>
      <c r="G18" s="46">
        <f t="shared" si="1"/>
        <v>15</v>
      </c>
      <c r="H18" s="24">
        <v>15</v>
      </c>
      <c r="I18" s="24"/>
      <c r="J18" s="24"/>
      <c r="K18" s="24"/>
      <c r="L18" s="46">
        <f t="shared" si="2"/>
        <v>15</v>
      </c>
      <c r="M18" s="45">
        <f t="shared" si="2"/>
        <v>40</v>
      </c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>
        <v>5</v>
      </c>
      <c r="AE18" s="25">
        <v>15</v>
      </c>
      <c r="AF18" s="25">
        <v>15</v>
      </c>
      <c r="AG18" s="25">
        <v>40</v>
      </c>
      <c r="AH18" s="25"/>
      <c r="AI18" s="25"/>
      <c r="AJ18" s="25"/>
      <c r="AK18" s="25"/>
      <c r="AL18" s="63"/>
      <c r="AM18" s="63"/>
      <c r="AN18" s="63"/>
      <c r="AO18" s="63"/>
      <c r="AP18" s="63">
        <v>3</v>
      </c>
      <c r="AQ18" s="63"/>
      <c r="AR18" s="25">
        <f t="shared" si="5"/>
        <v>1.4</v>
      </c>
      <c r="AS18" s="25"/>
      <c r="AT18" s="25"/>
      <c r="AU18" s="25"/>
      <c r="AW18" s="42"/>
    </row>
    <row r="19" spans="1:49" s="10" customFormat="1" ht="36" customHeight="1">
      <c r="A19" s="21" t="s">
        <v>24</v>
      </c>
      <c r="B19" s="22" t="s">
        <v>75</v>
      </c>
      <c r="C19" s="23" t="s">
        <v>60</v>
      </c>
      <c r="D19" s="45">
        <f t="shared" si="3"/>
        <v>50</v>
      </c>
      <c r="E19" s="45">
        <f t="shared" si="4"/>
        <v>25</v>
      </c>
      <c r="F19" s="46">
        <f t="shared" si="1"/>
        <v>0</v>
      </c>
      <c r="G19" s="46">
        <f t="shared" si="1"/>
        <v>15</v>
      </c>
      <c r="H19" s="24">
        <v>15</v>
      </c>
      <c r="I19" s="24"/>
      <c r="J19" s="24"/>
      <c r="K19" s="24"/>
      <c r="L19" s="46">
        <f t="shared" si="2"/>
        <v>10</v>
      </c>
      <c r="M19" s="45">
        <f t="shared" si="2"/>
        <v>25</v>
      </c>
      <c r="N19" s="25"/>
      <c r="O19" s="25">
        <v>15</v>
      </c>
      <c r="P19" s="25">
        <v>10</v>
      </c>
      <c r="Q19" s="25">
        <v>25</v>
      </c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63">
        <v>2</v>
      </c>
      <c r="AM19" s="63"/>
      <c r="AN19" s="63"/>
      <c r="AO19" s="63"/>
      <c r="AP19" s="63"/>
      <c r="AQ19" s="63"/>
      <c r="AR19" s="25">
        <f t="shared" si="5"/>
        <v>1</v>
      </c>
      <c r="AS19" s="25"/>
      <c r="AT19" s="25"/>
      <c r="AU19" s="25"/>
      <c r="AW19" s="42"/>
    </row>
    <row r="20" spans="1:49" s="10" customFormat="1" ht="36" customHeight="1">
      <c r="A20" s="21" t="s">
        <v>25</v>
      </c>
      <c r="B20" s="22" t="s">
        <v>101</v>
      </c>
      <c r="C20" s="23" t="s">
        <v>79</v>
      </c>
      <c r="D20" s="45">
        <f t="shared" si="3"/>
        <v>100</v>
      </c>
      <c r="E20" s="45">
        <f t="shared" si="4"/>
        <v>34</v>
      </c>
      <c r="F20" s="46">
        <f t="shared" si="1"/>
        <v>5</v>
      </c>
      <c r="G20" s="46">
        <f t="shared" si="1"/>
        <v>9</v>
      </c>
      <c r="H20" s="24">
        <v>9</v>
      </c>
      <c r="I20" s="24"/>
      <c r="J20" s="24"/>
      <c r="K20" s="24"/>
      <c r="L20" s="46">
        <f t="shared" si="2"/>
        <v>20</v>
      </c>
      <c r="M20" s="45">
        <f t="shared" si="2"/>
        <v>66</v>
      </c>
      <c r="N20" s="25">
        <v>5</v>
      </c>
      <c r="O20" s="25">
        <v>9</v>
      </c>
      <c r="P20" s="25">
        <v>20</v>
      </c>
      <c r="Q20" s="25">
        <v>66</v>
      </c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63">
        <v>4</v>
      </c>
      <c r="AM20" s="63"/>
      <c r="AN20" s="63"/>
      <c r="AO20" s="63"/>
      <c r="AP20" s="63"/>
      <c r="AQ20" s="63"/>
      <c r="AR20" s="25">
        <f t="shared" si="5"/>
        <v>1.36</v>
      </c>
      <c r="AS20" s="25"/>
      <c r="AT20" s="25"/>
      <c r="AU20" s="25"/>
      <c r="AW20" s="42"/>
    </row>
    <row r="21" spans="1:49" s="10" customFormat="1" ht="36" customHeight="1">
      <c r="A21" s="21" t="s">
        <v>77</v>
      </c>
      <c r="B21" s="22" t="s">
        <v>76</v>
      </c>
      <c r="C21" s="23" t="s">
        <v>78</v>
      </c>
      <c r="D21" s="45">
        <f t="shared" si="3"/>
        <v>200</v>
      </c>
      <c r="E21" s="45">
        <f t="shared" si="4"/>
        <v>90</v>
      </c>
      <c r="F21" s="46">
        <f t="shared" si="1"/>
        <v>5</v>
      </c>
      <c r="G21" s="46">
        <f t="shared" si="1"/>
        <v>40</v>
      </c>
      <c r="H21" s="24">
        <v>40</v>
      </c>
      <c r="I21" s="24"/>
      <c r="J21" s="24"/>
      <c r="K21" s="24"/>
      <c r="L21" s="46">
        <f t="shared" si="2"/>
        <v>45</v>
      </c>
      <c r="M21" s="45">
        <f t="shared" si="2"/>
        <v>110</v>
      </c>
      <c r="N21" s="25"/>
      <c r="O21" s="25"/>
      <c r="P21" s="25"/>
      <c r="Q21" s="25"/>
      <c r="R21" s="25"/>
      <c r="S21" s="25"/>
      <c r="T21" s="25"/>
      <c r="U21" s="25"/>
      <c r="V21" s="25">
        <v>5</v>
      </c>
      <c r="W21" s="25">
        <v>10</v>
      </c>
      <c r="X21" s="25">
        <v>15</v>
      </c>
      <c r="Y21" s="25">
        <v>35</v>
      </c>
      <c r="Z21" s="25"/>
      <c r="AA21" s="25">
        <v>15</v>
      </c>
      <c r="AB21" s="25">
        <v>15</v>
      </c>
      <c r="AC21" s="25">
        <v>30</v>
      </c>
      <c r="AD21" s="25"/>
      <c r="AE21" s="25">
        <v>15</v>
      </c>
      <c r="AF21" s="25">
        <v>15</v>
      </c>
      <c r="AG21" s="25">
        <v>45</v>
      </c>
      <c r="AH21" s="25"/>
      <c r="AI21" s="25"/>
      <c r="AJ21" s="25"/>
      <c r="AK21" s="25"/>
      <c r="AL21" s="63"/>
      <c r="AM21" s="63"/>
      <c r="AN21" s="63">
        <v>2</v>
      </c>
      <c r="AO21" s="63">
        <v>2</v>
      </c>
      <c r="AP21" s="63">
        <v>4</v>
      </c>
      <c r="AQ21" s="63"/>
      <c r="AR21" s="25">
        <f t="shared" si="5"/>
        <v>3.6</v>
      </c>
      <c r="AS21" s="25"/>
      <c r="AT21" s="25"/>
      <c r="AU21" s="25"/>
      <c r="AW21" s="42"/>
    </row>
    <row r="22" spans="1:49" s="10" customFormat="1" ht="36" customHeight="1">
      <c r="A22" s="21" t="s">
        <v>83</v>
      </c>
      <c r="B22" s="22" t="s">
        <v>102</v>
      </c>
      <c r="C22" s="23" t="s">
        <v>60</v>
      </c>
      <c r="D22" s="45">
        <f t="shared" si="3"/>
        <v>25</v>
      </c>
      <c r="E22" s="45">
        <f t="shared" si="4"/>
        <v>14</v>
      </c>
      <c r="F22" s="46">
        <f t="shared" si="1"/>
        <v>9</v>
      </c>
      <c r="G22" s="46">
        <f t="shared" si="1"/>
        <v>0</v>
      </c>
      <c r="H22" s="24"/>
      <c r="I22" s="24"/>
      <c r="J22" s="24"/>
      <c r="K22" s="24"/>
      <c r="L22" s="46">
        <f t="shared" si="2"/>
        <v>5</v>
      </c>
      <c r="M22" s="45">
        <f t="shared" si="2"/>
        <v>11</v>
      </c>
      <c r="N22" s="25">
        <v>9</v>
      </c>
      <c r="O22" s="25"/>
      <c r="P22" s="25">
        <v>5</v>
      </c>
      <c r="Q22" s="25">
        <v>11</v>
      </c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63">
        <v>1</v>
      </c>
      <c r="AM22" s="63"/>
      <c r="AN22" s="63"/>
      <c r="AO22" s="63"/>
      <c r="AP22" s="63"/>
      <c r="AQ22" s="63"/>
      <c r="AR22" s="25">
        <f t="shared" si="5"/>
        <v>0.56</v>
      </c>
      <c r="AS22" s="25"/>
      <c r="AT22" s="25"/>
      <c r="AU22" s="25"/>
      <c r="AW22" s="42"/>
    </row>
    <row r="23" spans="1:49" s="10" customFormat="1" ht="36" customHeight="1">
      <c r="A23" s="21" t="s">
        <v>84</v>
      </c>
      <c r="B23" s="22" t="s">
        <v>81</v>
      </c>
      <c r="C23" s="23" t="s">
        <v>66</v>
      </c>
      <c r="D23" s="45">
        <f t="shared" si="3"/>
        <v>25</v>
      </c>
      <c r="E23" s="45">
        <f t="shared" si="4"/>
        <v>13</v>
      </c>
      <c r="F23" s="46">
        <f t="shared" si="1"/>
        <v>0</v>
      </c>
      <c r="G23" s="46">
        <f t="shared" si="1"/>
        <v>8</v>
      </c>
      <c r="H23" s="24">
        <v>8</v>
      </c>
      <c r="I23" s="24"/>
      <c r="J23" s="24"/>
      <c r="K23" s="24"/>
      <c r="L23" s="46">
        <f t="shared" si="2"/>
        <v>5</v>
      </c>
      <c r="M23" s="45">
        <f t="shared" si="2"/>
        <v>12</v>
      </c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>
        <v>8</v>
      </c>
      <c r="AJ23" s="25">
        <v>5</v>
      </c>
      <c r="AK23" s="25">
        <v>12</v>
      </c>
      <c r="AL23" s="63"/>
      <c r="AM23" s="63"/>
      <c r="AN23" s="63"/>
      <c r="AO23" s="63"/>
      <c r="AP23" s="63"/>
      <c r="AQ23" s="63">
        <v>1</v>
      </c>
      <c r="AR23" s="25">
        <f t="shared" si="5"/>
        <v>0.52</v>
      </c>
      <c r="AS23" s="25"/>
      <c r="AT23" s="25"/>
      <c r="AU23" s="25"/>
      <c r="AW23" s="42"/>
    </row>
    <row r="24" spans="1:49" s="10" customFormat="1" ht="36" customHeight="1">
      <c r="A24" s="21" t="s">
        <v>85</v>
      </c>
      <c r="B24" s="22" t="s">
        <v>82</v>
      </c>
      <c r="C24" s="23" t="s">
        <v>61</v>
      </c>
      <c r="D24" s="45">
        <f t="shared" si="3"/>
        <v>50</v>
      </c>
      <c r="E24" s="45">
        <f t="shared" si="4"/>
        <v>33</v>
      </c>
      <c r="F24" s="46">
        <f t="shared" si="1"/>
        <v>0</v>
      </c>
      <c r="G24" s="46">
        <f t="shared" si="1"/>
        <v>18</v>
      </c>
      <c r="H24" s="24">
        <v>18</v>
      </c>
      <c r="I24" s="24"/>
      <c r="J24" s="24"/>
      <c r="K24" s="24"/>
      <c r="L24" s="46">
        <f t="shared" si="2"/>
        <v>15</v>
      </c>
      <c r="M24" s="45">
        <f t="shared" si="2"/>
        <v>17</v>
      </c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>
        <v>18</v>
      </c>
      <c r="AF24" s="25">
        <v>15</v>
      </c>
      <c r="AG24" s="25">
        <v>17</v>
      </c>
      <c r="AH24" s="25"/>
      <c r="AI24" s="25"/>
      <c r="AJ24" s="25"/>
      <c r="AK24" s="25"/>
      <c r="AL24" s="63"/>
      <c r="AM24" s="63"/>
      <c r="AN24" s="63"/>
      <c r="AO24" s="63"/>
      <c r="AP24" s="63">
        <v>2</v>
      </c>
      <c r="AQ24" s="63"/>
      <c r="AR24" s="25">
        <f t="shared" si="5"/>
        <v>1.32</v>
      </c>
      <c r="AS24" s="25"/>
      <c r="AT24" s="25"/>
      <c r="AU24" s="25"/>
      <c r="AW24" s="42"/>
    </row>
    <row r="25" spans="1:49" s="10" customFormat="1" ht="36" customHeight="1">
      <c r="A25" s="21" t="s">
        <v>86</v>
      </c>
      <c r="B25" s="22" t="s">
        <v>105</v>
      </c>
      <c r="C25" s="23" t="s">
        <v>87</v>
      </c>
      <c r="D25" s="45">
        <f>SUM(E25,M25)</f>
        <v>350</v>
      </c>
      <c r="E25" s="45">
        <f>SUM(F25:G25,L25)</f>
        <v>128</v>
      </c>
      <c r="F25" s="46">
        <f>SUM(N25,R25,V25,Z25,AD25,AH25)</f>
        <v>0</v>
      </c>
      <c r="G25" s="46">
        <f>SUM(O25,S25,W25,AA25,AE25,AI25)</f>
        <v>36</v>
      </c>
      <c r="H25" s="24"/>
      <c r="I25" s="24"/>
      <c r="J25" s="24">
        <v>36</v>
      </c>
      <c r="K25" s="24"/>
      <c r="L25" s="46">
        <f>SUM(P25,T25,X25,AB25,AF25,AJ25)</f>
        <v>92</v>
      </c>
      <c r="M25" s="45">
        <f>SUM(Q25,U25,Y25,AC25,AG25,AK25)</f>
        <v>222</v>
      </c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>
        <v>18</v>
      </c>
      <c r="AF25" s="25">
        <v>10</v>
      </c>
      <c r="AG25" s="25">
        <v>22</v>
      </c>
      <c r="AH25" s="25"/>
      <c r="AI25" s="25">
        <v>18</v>
      </c>
      <c r="AJ25" s="25">
        <v>82</v>
      </c>
      <c r="AK25" s="25">
        <v>200</v>
      </c>
      <c r="AL25" s="63"/>
      <c r="AM25" s="63"/>
      <c r="AN25" s="63"/>
      <c r="AO25" s="63"/>
      <c r="AP25" s="63">
        <v>2</v>
      </c>
      <c r="AQ25" s="63">
        <v>12</v>
      </c>
      <c r="AR25" s="25">
        <f>E25/25</f>
        <v>5.12</v>
      </c>
      <c r="AS25" s="25"/>
      <c r="AT25" s="25"/>
      <c r="AU25" s="25">
        <f>SUM(AL25:AQ25)</f>
        <v>14</v>
      </c>
      <c r="AW25" s="42"/>
    </row>
    <row r="26" spans="1:49" s="10" customFormat="1" ht="36" customHeight="1" thickBot="1">
      <c r="A26" s="21" t="s">
        <v>137</v>
      </c>
      <c r="B26" s="22" t="s">
        <v>138</v>
      </c>
      <c r="C26" s="23" t="s">
        <v>162</v>
      </c>
      <c r="D26" s="45">
        <f t="shared" si="3"/>
        <v>12</v>
      </c>
      <c r="E26" s="45">
        <f t="shared" si="4"/>
        <v>12</v>
      </c>
      <c r="F26" s="46">
        <f>SUM(N26,R26,V26,Z26,AD26,AH26)</f>
        <v>12</v>
      </c>
      <c r="G26" s="46">
        <f>SUM(O26,S26,W26,AA26,AE26,AI26)</f>
        <v>0</v>
      </c>
      <c r="H26" s="24"/>
      <c r="I26" s="24"/>
      <c r="J26" s="24"/>
      <c r="K26" s="24"/>
      <c r="L26" s="46">
        <f>SUM(P26,T26,X26,AB26,AF26,AJ26)</f>
        <v>0</v>
      </c>
      <c r="M26" s="45">
        <f>SUM(Q26,U26,Y26,AC26,AG26,AK26)</f>
        <v>0</v>
      </c>
      <c r="N26" s="25">
        <v>6</v>
      </c>
      <c r="O26" s="25"/>
      <c r="P26" s="25"/>
      <c r="Q26" s="25"/>
      <c r="R26" s="25">
        <v>6</v>
      </c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63"/>
      <c r="AM26" s="63"/>
      <c r="AN26" s="63"/>
      <c r="AO26" s="63"/>
      <c r="AP26" s="63"/>
      <c r="AQ26" s="63"/>
      <c r="AR26" s="25">
        <f t="shared" si="5"/>
        <v>0.48</v>
      </c>
      <c r="AS26" s="25"/>
      <c r="AT26" s="25"/>
      <c r="AU26" s="25"/>
      <c r="AW26" s="42"/>
    </row>
    <row r="27" spans="1:49" s="15" customFormat="1" ht="99.75" customHeight="1" thickBot="1">
      <c r="A27" s="13" t="s">
        <v>18</v>
      </c>
      <c r="B27" s="14" t="s">
        <v>88</v>
      </c>
      <c r="C27" s="13"/>
      <c r="D27" s="51">
        <f aca="true" t="shared" si="6" ref="D27:AU27">SUM(D28:D34)</f>
        <v>580</v>
      </c>
      <c r="E27" s="51">
        <f t="shared" si="6"/>
        <v>242</v>
      </c>
      <c r="F27" s="51">
        <f t="shared" si="6"/>
        <v>78</v>
      </c>
      <c r="G27" s="51">
        <f t="shared" si="6"/>
        <v>99</v>
      </c>
      <c r="H27" s="51">
        <f t="shared" si="6"/>
        <v>114</v>
      </c>
      <c r="I27" s="51">
        <f t="shared" si="6"/>
        <v>0</v>
      </c>
      <c r="J27" s="51">
        <f t="shared" si="6"/>
        <v>0</v>
      </c>
      <c r="K27" s="51">
        <f t="shared" si="6"/>
        <v>0</v>
      </c>
      <c r="L27" s="51">
        <f t="shared" si="6"/>
        <v>65</v>
      </c>
      <c r="M27" s="51">
        <f t="shared" si="6"/>
        <v>338</v>
      </c>
      <c r="N27" s="51">
        <f t="shared" si="6"/>
        <v>30</v>
      </c>
      <c r="O27" s="51">
        <f t="shared" si="6"/>
        <v>30</v>
      </c>
      <c r="P27" s="51">
        <f t="shared" si="6"/>
        <v>10</v>
      </c>
      <c r="Q27" s="51">
        <f t="shared" si="6"/>
        <v>55</v>
      </c>
      <c r="R27" s="51">
        <f t="shared" si="6"/>
        <v>39</v>
      </c>
      <c r="S27" s="51">
        <f t="shared" si="6"/>
        <v>45</v>
      </c>
      <c r="T27" s="51">
        <f t="shared" si="6"/>
        <v>35</v>
      </c>
      <c r="U27" s="51">
        <f t="shared" si="6"/>
        <v>146</v>
      </c>
      <c r="V27" s="51">
        <f t="shared" si="6"/>
        <v>9</v>
      </c>
      <c r="W27" s="51">
        <f t="shared" si="6"/>
        <v>24</v>
      </c>
      <c r="X27" s="51">
        <f t="shared" si="6"/>
        <v>20</v>
      </c>
      <c r="Y27" s="51">
        <f t="shared" si="6"/>
        <v>47</v>
      </c>
      <c r="Z27" s="51">
        <f t="shared" si="6"/>
        <v>0</v>
      </c>
      <c r="AA27" s="51">
        <f t="shared" si="6"/>
        <v>0</v>
      </c>
      <c r="AB27" s="51">
        <f t="shared" si="6"/>
        <v>0</v>
      </c>
      <c r="AC27" s="51">
        <f t="shared" si="6"/>
        <v>90</v>
      </c>
      <c r="AD27" s="51">
        <f t="shared" si="6"/>
        <v>0</v>
      </c>
      <c r="AE27" s="51">
        <f t="shared" si="6"/>
        <v>0</v>
      </c>
      <c r="AF27" s="51">
        <f t="shared" si="6"/>
        <v>0</v>
      </c>
      <c r="AG27" s="51">
        <f t="shared" si="6"/>
        <v>0</v>
      </c>
      <c r="AH27" s="51">
        <f t="shared" si="6"/>
        <v>0</v>
      </c>
      <c r="AI27" s="51">
        <f t="shared" si="6"/>
        <v>0</v>
      </c>
      <c r="AJ27" s="51">
        <f t="shared" si="6"/>
        <v>0</v>
      </c>
      <c r="AK27" s="51">
        <f t="shared" si="6"/>
        <v>0</v>
      </c>
      <c r="AL27" s="52">
        <f t="shared" si="6"/>
        <v>5</v>
      </c>
      <c r="AM27" s="52">
        <f t="shared" si="6"/>
        <v>11</v>
      </c>
      <c r="AN27" s="52">
        <f t="shared" si="6"/>
        <v>4</v>
      </c>
      <c r="AO27" s="52">
        <f t="shared" si="6"/>
        <v>4</v>
      </c>
      <c r="AP27" s="52">
        <f t="shared" si="6"/>
        <v>0</v>
      </c>
      <c r="AQ27" s="52">
        <f t="shared" si="6"/>
        <v>0</v>
      </c>
      <c r="AR27" s="52">
        <f t="shared" si="6"/>
        <v>9.68</v>
      </c>
      <c r="AS27" s="52">
        <f t="shared" si="6"/>
        <v>0</v>
      </c>
      <c r="AT27" s="52">
        <f t="shared" si="6"/>
        <v>14</v>
      </c>
      <c r="AU27" s="52">
        <f t="shared" si="6"/>
        <v>2</v>
      </c>
      <c r="AW27" s="42"/>
    </row>
    <row r="28" spans="1:49" s="10" customFormat="1" ht="36" customHeight="1">
      <c r="A28" s="21" t="s">
        <v>10</v>
      </c>
      <c r="B28" s="22" t="s">
        <v>89</v>
      </c>
      <c r="C28" s="23" t="s">
        <v>58</v>
      </c>
      <c r="D28" s="45">
        <f aca="true" t="shared" si="7" ref="D28:D34">SUM(E28,M28)</f>
        <v>100</v>
      </c>
      <c r="E28" s="45">
        <f aca="true" t="shared" si="8" ref="E28:E34">SUM(F28:G28,L28)</f>
        <v>39</v>
      </c>
      <c r="F28" s="46">
        <f aca="true" t="shared" si="9" ref="F28:G34">SUM(N28,R28,V28,Z28,AD28,AH28)</f>
        <v>9</v>
      </c>
      <c r="G28" s="46">
        <f t="shared" si="9"/>
        <v>15</v>
      </c>
      <c r="H28" s="24">
        <v>15</v>
      </c>
      <c r="I28" s="24"/>
      <c r="J28" s="24"/>
      <c r="K28" s="24"/>
      <c r="L28" s="46">
        <f aca="true" t="shared" si="10" ref="L28:M34">SUM(P28,T28,X28,AB28,AF28,AJ28)</f>
        <v>15</v>
      </c>
      <c r="M28" s="45">
        <f t="shared" si="10"/>
        <v>61</v>
      </c>
      <c r="N28" s="25"/>
      <c r="O28" s="25"/>
      <c r="P28" s="25"/>
      <c r="Q28" s="25"/>
      <c r="R28" s="25">
        <v>9</v>
      </c>
      <c r="S28" s="25">
        <v>15</v>
      </c>
      <c r="T28" s="25">
        <v>15</v>
      </c>
      <c r="U28" s="25">
        <v>61</v>
      </c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63"/>
      <c r="AM28" s="63">
        <v>4</v>
      </c>
      <c r="AN28" s="63"/>
      <c r="AO28" s="63"/>
      <c r="AP28" s="63"/>
      <c r="AQ28" s="63"/>
      <c r="AR28" s="25">
        <f aca="true" t="shared" si="11" ref="AR28:AR34">E28/25</f>
        <v>1.56</v>
      </c>
      <c r="AS28" s="25"/>
      <c r="AT28" s="25"/>
      <c r="AU28" s="25"/>
      <c r="AW28" s="42"/>
    </row>
    <row r="29" spans="1:49" s="10" customFormat="1" ht="36" customHeight="1">
      <c r="A29" s="21" t="s">
        <v>9</v>
      </c>
      <c r="B29" s="22" t="s">
        <v>113</v>
      </c>
      <c r="C29" s="23" t="s">
        <v>68</v>
      </c>
      <c r="D29" s="45">
        <f t="shared" si="7"/>
        <v>50</v>
      </c>
      <c r="E29" s="45">
        <f t="shared" si="8"/>
        <v>28</v>
      </c>
      <c r="F29" s="46">
        <f t="shared" si="9"/>
        <v>9</v>
      </c>
      <c r="G29" s="46">
        <f t="shared" si="9"/>
        <v>9</v>
      </c>
      <c r="H29" s="24">
        <v>9</v>
      </c>
      <c r="I29" s="24"/>
      <c r="J29" s="24"/>
      <c r="K29" s="24"/>
      <c r="L29" s="46">
        <f t="shared" si="10"/>
        <v>10</v>
      </c>
      <c r="M29" s="45">
        <f t="shared" si="10"/>
        <v>22</v>
      </c>
      <c r="N29" s="25"/>
      <c r="O29" s="25"/>
      <c r="P29" s="25"/>
      <c r="Q29" s="25"/>
      <c r="R29" s="25"/>
      <c r="S29" s="25"/>
      <c r="T29" s="25"/>
      <c r="U29" s="25"/>
      <c r="V29" s="25">
        <v>9</v>
      </c>
      <c r="W29" s="25">
        <v>9</v>
      </c>
      <c r="X29" s="25">
        <v>10</v>
      </c>
      <c r="Y29" s="25">
        <v>22</v>
      </c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63"/>
      <c r="AM29" s="63"/>
      <c r="AN29" s="63">
        <v>2</v>
      </c>
      <c r="AO29" s="63"/>
      <c r="AP29" s="63"/>
      <c r="AQ29" s="63"/>
      <c r="AR29" s="25">
        <f t="shared" si="11"/>
        <v>1.12</v>
      </c>
      <c r="AS29" s="25"/>
      <c r="AT29" s="25">
        <f>SUM(AL29:AQ29)</f>
        <v>2</v>
      </c>
      <c r="AU29" s="25"/>
      <c r="AW29" s="42"/>
    </row>
    <row r="30" spans="1:49" s="10" customFormat="1" ht="36" customHeight="1">
      <c r="A30" s="21" t="s">
        <v>8</v>
      </c>
      <c r="B30" s="22" t="s">
        <v>103</v>
      </c>
      <c r="C30" s="23" t="s">
        <v>63</v>
      </c>
      <c r="D30" s="45">
        <f t="shared" si="7"/>
        <v>140</v>
      </c>
      <c r="E30" s="45">
        <f t="shared" si="8"/>
        <v>80</v>
      </c>
      <c r="F30" s="46">
        <f t="shared" si="9"/>
        <v>30</v>
      </c>
      <c r="G30" s="46">
        <f t="shared" si="9"/>
        <v>30</v>
      </c>
      <c r="H30" s="24">
        <v>30</v>
      </c>
      <c r="I30" s="24"/>
      <c r="J30" s="24"/>
      <c r="K30" s="24"/>
      <c r="L30" s="46">
        <f t="shared" si="10"/>
        <v>20</v>
      </c>
      <c r="M30" s="45">
        <f t="shared" si="10"/>
        <v>60</v>
      </c>
      <c r="N30" s="25">
        <v>15</v>
      </c>
      <c r="O30" s="25">
        <v>15</v>
      </c>
      <c r="P30" s="25">
        <v>5</v>
      </c>
      <c r="Q30" s="25">
        <v>15</v>
      </c>
      <c r="R30" s="25">
        <v>15</v>
      </c>
      <c r="S30" s="25">
        <v>15</v>
      </c>
      <c r="T30" s="25">
        <v>15</v>
      </c>
      <c r="U30" s="25">
        <v>45</v>
      </c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63">
        <v>2</v>
      </c>
      <c r="AM30" s="63">
        <v>4</v>
      </c>
      <c r="AN30" s="63"/>
      <c r="AO30" s="63"/>
      <c r="AP30" s="63"/>
      <c r="AQ30" s="63"/>
      <c r="AR30" s="25">
        <f t="shared" si="11"/>
        <v>3.2</v>
      </c>
      <c r="AS30" s="25"/>
      <c r="AT30" s="25">
        <f>SUM(AL30:AQ30)</f>
        <v>6</v>
      </c>
      <c r="AU30" s="25"/>
      <c r="AW30" s="42"/>
    </row>
    <row r="31" spans="1:49" s="10" customFormat="1" ht="36" customHeight="1">
      <c r="A31" s="21" t="s">
        <v>7</v>
      </c>
      <c r="B31" s="22" t="s">
        <v>90</v>
      </c>
      <c r="C31" s="23" t="s">
        <v>63</v>
      </c>
      <c r="D31" s="45">
        <f>SUM(E31,M31)</f>
        <v>150</v>
      </c>
      <c r="E31" s="45">
        <f>SUM(F31:G31,L31)</f>
        <v>70</v>
      </c>
      <c r="F31" s="46">
        <f>SUM(N31,R31,V31,Z31,AD31,AH31)</f>
        <v>30</v>
      </c>
      <c r="G31" s="46">
        <f>SUM(O31,S31,W31,AA31,AE31,AI31)</f>
        <v>30</v>
      </c>
      <c r="H31" s="24">
        <v>30</v>
      </c>
      <c r="I31" s="24"/>
      <c r="J31" s="24"/>
      <c r="K31" s="24"/>
      <c r="L31" s="46">
        <f>SUM(P31,T31,X31,AB31,AF31,AJ31)</f>
        <v>10</v>
      </c>
      <c r="M31" s="45">
        <f>SUM(Q31,U31,Y31,AC31,AG31,AK31)</f>
        <v>80</v>
      </c>
      <c r="N31" s="25">
        <v>15</v>
      </c>
      <c r="O31" s="25">
        <v>15</v>
      </c>
      <c r="P31" s="25">
        <v>5</v>
      </c>
      <c r="Q31" s="25">
        <v>40</v>
      </c>
      <c r="R31" s="25">
        <v>15</v>
      </c>
      <c r="S31" s="25">
        <v>15</v>
      </c>
      <c r="T31" s="25">
        <v>5</v>
      </c>
      <c r="U31" s="25">
        <v>40</v>
      </c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63">
        <v>3</v>
      </c>
      <c r="AM31" s="63">
        <v>3</v>
      </c>
      <c r="AN31" s="63"/>
      <c r="AO31" s="63"/>
      <c r="AP31" s="63"/>
      <c r="AQ31" s="63"/>
      <c r="AR31" s="25">
        <f>E31/25</f>
        <v>2.8</v>
      </c>
      <c r="AS31" s="25"/>
      <c r="AT31" s="25">
        <f>SUM(AL31:AQ31)</f>
        <v>6</v>
      </c>
      <c r="AU31" s="25"/>
      <c r="AW31" s="42"/>
    </row>
    <row r="32" spans="1:49" s="10" customFormat="1" ht="36" customHeight="1">
      <c r="A32" s="21" t="s">
        <v>6</v>
      </c>
      <c r="B32" s="22" t="s">
        <v>107</v>
      </c>
      <c r="C32" s="23" t="s">
        <v>68</v>
      </c>
      <c r="D32" s="45">
        <f t="shared" si="7"/>
        <v>50</v>
      </c>
      <c r="E32" s="45">
        <f t="shared" si="8"/>
        <v>25</v>
      </c>
      <c r="F32" s="46">
        <f t="shared" si="9"/>
        <v>0</v>
      </c>
      <c r="G32" s="46">
        <f t="shared" si="9"/>
        <v>15</v>
      </c>
      <c r="H32" s="24">
        <v>30</v>
      </c>
      <c r="I32" s="24"/>
      <c r="J32" s="24"/>
      <c r="K32" s="24"/>
      <c r="L32" s="46">
        <f t="shared" si="10"/>
        <v>10</v>
      </c>
      <c r="M32" s="45">
        <f t="shared" si="10"/>
        <v>25</v>
      </c>
      <c r="N32" s="25"/>
      <c r="O32" s="25"/>
      <c r="P32" s="25"/>
      <c r="Q32" s="25"/>
      <c r="R32" s="25"/>
      <c r="S32" s="25"/>
      <c r="T32" s="25"/>
      <c r="U32" s="25"/>
      <c r="V32" s="25"/>
      <c r="W32" s="25">
        <v>15</v>
      </c>
      <c r="X32" s="25">
        <v>10</v>
      </c>
      <c r="Y32" s="25">
        <v>25</v>
      </c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63"/>
      <c r="AM32" s="63"/>
      <c r="AN32" s="63">
        <v>2</v>
      </c>
      <c r="AO32" s="63"/>
      <c r="AP32" s="63"/>
      <c r="AQ32" s="63"/>
      <c r="AR32" s="25">
        <f t="shared" si="11"/>
        <v>1</v>
      </c>
      <c r="AS32" s="25"/>
      <c r="AT32" s="25"/>
      <c r="AU32" s="25">
        <f>SUM(AL32:AQ32)</f>
        <v>2</v>
      </c>
      <c r="AW32" s="42"/>
    </row>
    <row r="33" spans="1:49" s="10" customFormat="1" ht="36" customHeight="1">
      <c r="A33" s="21" t="s">
        <v>5</v>
      </c>
      <c r="B33" s="22" t="s">
        <v>115</v>
      </c>
      <c r="C33" s="23" t="s">
        <v>62</v>
      </c>
      <c r="D33" s="45">
        <f t="shared" si="7"/>
        <v>30</v>
      </c>
      <c r="E33" s="45">
        <f t="shared" si="8"/>
        <v>0</v>
      </c>
      <c r="F33" s="46">
        <f t="shared" si="9"/>
        <v>0</v>
      </c>
      <c r="G33" s="46">
        <f t="shared" si="9"/>
        <v>0</v>
      </c>
      <c r="H33" s="24"/>
      <c r="I33" s="24"/>
      <c r="J33" s="24"/>
      <c r="K33" s="24"/>
      <c r="L33" s="46">
        <f t="shared" si="10"/>
        <v>0</v>
      </c>
      <c r="M33" s="45">
        <f t="shared" si="10"/>
        <v>30</v>
      </c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>
        <v>30</v>
      </c>
      <c r="AD33" s="25"/>
      <c r="AE33" s="25"/>
      <c r="AF33" s="25"/>
      <c r="AG33" s="25"/>
      <c r="AH33" s="25"/>
      <c r="AI33" s="25"/>
      <c r="AJ33" s="25"/>
      <c r="AK33" s="25"/>
      <c r="AL33" s="63"/>
      <c r="AM33" s="63"/>
      <c r="AN33" s="63"/>
      <c r="AO33" s="63">
        <v>1</v>
      </c>
      <c r="AP33" s="63"/>
      <c r="AQ33" s="63"/>
      <c r="AR33" s="25">
        <f t="shared" si="11"/>
        <v>0</v>
      </c>
      <c r="AS33" s="25"/>
      <c r="AT33" s="25"/>
      <c r="AU33" s="25"/>
      <c r="AW33" s="42"/>
    </row>
    <row r="34" spans="1:49" s="10" customFormat="1" ht="36" customHeight="1" thickBot="1">
      <c r="A34" s="21" t="s">
        <v>20</v>
      </c>
      <c r="B34" s="22" t="s">
        <v>116</v>
      </c>
      <c r="C34" s="23" t="s">
        <v>62</v>
      </c>
      <c r="D34" s="45">
        <f t="shared" si="7"/>
        <v>60</v>
      </c>
      <c r="E34" s="45">
        <f t="shared" si="8"/>
        <v>0</v>
      </c>
      <c r="F34" s="46">
        <f t="shared" si="9"/>
        <v>0</v>
      </c>
      <c r="G34" s="46">
        <f t="shared" si="9"/>
        <v>0</v>
      </c>
      <c r="H34" s="24"/>
      <c r="I34" s="24"/>
      <c r="J34" s="24"/>
      <c r="K34" s="24"/>
      <c r="L34" s="46">
        <f t="shared" si="10"/>
        <v>0</v>
      </c>
      <c r="M34" s="45">
        <f t="shared" si="10"/>
        <v>60</v>
      </c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>
        <v>60</v>
      </c>
      <c r="AD34" s="25"/>
      <c r="AE34" s="25"/>
      <c r="AF34" s="25"/>
      <c r="AG34" s="25"/>
      <c r="AH34" s="25"/>
      <c r="AI34" s="25"/>
      <c r="AJ34" s="25"/>
      <c r="AK34" s="25"/>
      <c r="AL34" s="63"/>
      <c r="AM34" s="63"/>
      <c r="AN34" s="63"/>
      <c r="AO34" s="63">
        <v>3</v>
      </c>
      <c r="AP34" s="63"/>
      <c r="AQ34" s="63"/>
      <c r="AR34" s="25">
        <f t="shared" si="11"/>
        <v>0</v>
      </c>
      <c r="AS34" s="25"/>
      <c r="AT34" s="25"/>
      <c r="AU34" s="25"/>
      <c r="AW34" s="42"/>
    </row>
    <row r="35" spans="1:49" s="31" customFormat="1" ht="75" customHeight="1" thickBot="1">
      <c r="A35" s="13" t="s">
        <v>19</v>
      </c>
      <c r="B35" s="14" t="s">
        <v>161</v>
      </c>
      <c r="C35" s="13"/>
      <c r="D35" s="51">
        <f aca="true" t="shared" si="12" ref="D35:AU35">SUM(D36:D49)</f>
        <v>1542</v>
      </c>
      <c r="E35" s="51">
        <f t="shared" si="12"/>
        <v>667</v>
      </c>
      <c r="F35" s="51">
        <f t="shared" si="12"/>
        <v>54</v>
      </c>
      <c r="G35" s="51">
        <f t="shared" si="12"/>
        <v>335</v>
      </c>
      <c r="H35" s="51">
        <f t="shared" si="12"/>
        <v>249</v>
      </c>
      <c r="I35" s="51">
        <f t="shared" si="12"/>
        <v>0</v>
      </c>
      <c r="J35" s="51">
        <f t="shared" si="12"/>
        <v>0</v>
      </c>
      <c r="K35" s="51">
        <f t="shared" si="12"/>
        <v>86</v>
      </c>
      <c r="L35" s="51">
        <f t="shared" si="12"/>
        <v>278</v>
      </c>
      <c r="M35" s="51">
        <f t="shared" si="12"/>
        <v>875</v>
      </c>
      <c r="N35" s="51">
        <f t="shared" si="12"/>
        <v>9</v>
      </c>
      <c r="O35" s="51">
        <f t="shared" si="12"/>
        <v>36</v>
      </c>
      <c r="P35" s="51">
        <f t="shared" si="12"/>
        <v>40</v>
      </c>
      <c r="Q35" s="51">
        <f t="shared" si="12"/>
        <v>115</v>
      </c>
      <c r="R35" s="51">
        <f t="shared" si="12"/>
        <v>0</v>
      </c>
      <c r="S35" s="51">
        <f t="shared" si="12"/>
        <v>97</v>
      </c>
      <c r="T35" s="51">
        <f t="shared" si="12"/>
        <v>39</v>
      </c>
      <c r="U35" s="51">
        <f t="shared" si="12"/>
        <v>136</v>
      </c>
      <c r="V35" s="51">
        <f t="shared" si="12"/>
        <v>15</v>
      </c>
      <c r="W35" s="51">
        <f t="shared" si="12"/>
        <v>93</v>
      </c>
      <c r="X35" s="51">
        <f t="shared" si="12"/>
        <v>64</v>
      </c>
      <c r="Y35" s="51">
        <f t="shared" si="12"/>
        <v>197</v>
      </c>
      <c r="Z35" s="51">
        <f t="shared" si="12"/>
        <v>20</v>
      </c>
      <c r="AA35" s="51">
        <f t="shared" si="12"/>
        <v>63</v>
      </c>
      <c r="AB35" s="51">
        <f t="shared" si="12"/>
        <v>65</v>
      </c>
      <c r="AC35" s="51">
        <f t="shared" si="12"/>
        <v>193</v>
      </c>
      <c r="AD35" s="51">
        <f t="shared" si="12"/>
        <v>10</v>
      </c>
      <c r="AE35" s="51">
        <f t="shared" si="12"/>
        <v>31</v>
      </c>
      <c r="AF35" s="51">
        <f t="shared" si="12"/>
        <v>40</v>
      </c>
      <c r="AG35" s="51">
        <f t="shared" si="12"/>
        <v>154</v>
      </c>
      <c r="AH35" s="51">
        <f t="shared" si="12"/>
        <v>0</v>
      </c>
      <c r="AI35" s="51">
        <f t="shared" si="12"/>
        <v>15</v>
      </c>
      <c r="AJ35" s="51">
        <f t="shared" si="12"/>
        <v>30</v>
      </c>
      <c r="AK35" s="51">
        <f t="shared" si="12"/>
        <v>80</v>
      </c>
      <c r="AL35" s="52">
        <f t="shared" si="12"/>
        <v>8</v>
      </c>
      <c r="AM35" s="52">
        <f t="shared" si="12"/>
        <v>9</v>
      </c>
      <c r="AN35" s="52">
        <f t="shared" si="12"/>
        <v>16</v>
      </c>
      <c r="AO35" s="52">
        <f t="shared" si="12"/>
        <v>15</v>
      </c>
      <c r="AP35" s="52">
        <f t="shared" si="12"/>
        <v>9</v>
      </c>
      <c r="AQ35" s="52">
        <f t="shared" si="12"/>
        <v>5</v>
      </c>
      <c r="AR35" s="52">
        <f t="shared" si="12"/>
        <v>26.68</v>
      </c>
      <c r="AS35" s="52">
        <f t="shared" si="12"/>
        <v>62</v>
      </c>
      <c r="AT35" s="52">
        <f t="shared" si="12"/>
        <v>0</v>
      </c>
      <c r="AU35" s="52">
        <f t="shared" si="12"/>
        <v>10</v>
      </c>
      <c r="AW35" s="42"/>
    </row>
    <row r="36" spans="1:49" s="10" customFormat="1" ht="36" customHeight="1">
      <c r="A36" s="21" t="s">
        <v>10</v>
      </c>
      <c r="B36" s="22" t="s">
        <v>91</v>
      </c>
      <c r="C36" s="23" t="s">
        <v>60</v>
      </c>
      <c r="D36" s="45">
        <f aca="true" t="shared" si="13" ref="D36:D49">SUM(E36,M36)</f>
        <v>75</v>
      </c>
      <c r="E36" s="45">
        <f aca="true" t="shared" si="14" ref="E36:E49">SUM(F36:G36,L36)</f>
        <v>33</v>
      </c>
      <c r="F36" s="46">
        <f aca="true" t="shared" si="15" ref="F36:G49">SUM(N36,R36,V36,Z36,AD36,AH36)</f>
        <v>9</v>
      </c>
      <c r="G36" s="46">
        <f t="shared" si="15"/>
        <v>9</v>
      </c>
      <c r="H36" s="24">
        <v>9</v>
      </c>
      <c r="I36" s="24"/>
      <c r="J36" s="24"/>
      <c r="K36" s="24"/>
      <c r="L36" s="46">
        <f aca="true" t="shared" si="16" ref="L36:M49">SUM(P36,T36,X36,AB36,AF36,AJ36)</f>
        <v>15</v>
      </c>
      <c r="M36" s="45">
        <f t="shared" si="16"/>
        <v>42</v>
      </c>
      <c r="N36" s="25">
        <v>9</v>
      </c>
      <c r="O36" s="25">
        <v>9</v>
      </c>
      <c r="P36" s="25">
        <v>15</v>
      </c>
      <c r="Q36" s="25">
        <v>42</v>
      </c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63">
        <v>3</v>
      </c>
      <c r="AM36" s="63"/>
      <c r="AN36" s="63"/>
      <c r="AO36" s="63"/>
      <c r="AP36" s="63"/>
      <c r="AQ36" s="63"/>
      <c r="AR36" s="25">
        <f aca="true" t="shared" si="17" ref="AR36:AR49">E36/25</f>
        <v>1.32</v>
      </c>
      <c r="AS36" s="25">
        <f>SUM(AL36:AQ36)</f>
        <v>3</v>
      </c>
      <c r="AT36" s="25"/>
      <c r="AU36" s="25"/>
      <c r="AW36" s="42"/>
    </row>
    <row r="37" spans="1:49" s="10" customFormat="1" ht="36" customHeight="1">
      <c r="A37" s="21" t="s">
        <v>9</v>
      </c>
      <c r="B37" s="22" t="s">
        <v>108</v>
      </c>
      <c r="C37" s="23" t="s">
        <v>61</v>
      </c>
      <c r="D37" s="45">
        <f t="shared" si="13"/>
        <v>75</v>
      </c>
      <c r="E37" s="45">
        <f t="shared" si="14"/>
        <v>31</v>
      </c>
      <c r="F37" s="46">
        <f t="shared" si="15"/>
        <v>0</v>
      </c>
      <c r="G37" s="46">
        <f t="shared" si="15"/>
        <v>16</v>
      </c>
      <c r="H37" s="24">
        <v>16</v>
      </c>
      <c r="I37" s="24"/>
      <c r="J37" s="24"/>
      <c r="K37" s="24"/>
      <c r="L37" s="46">
        <f t="shared" si="16"/>
        <v>15</v>
      </c>
      <c r="M37" s="45">
        <f t="shared" si="16"/>
        <v>44</v>
      </c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>
        <v>16</v>
      </c>
      <c r="AF37" s="25">
        <v>15</v>
      </c>
      <c r="AG37" s="25">
        <v>44</v>
      </c>
      <c r="AH37" s="25"/>
      <c r="AI37" s="25"/>
      <c r="AJ37" s="25"/>
      <c r="AK37" s="25"/>
      <c r="AL37" s="63"/>
      <c r="AM37" s="63"/>
      <c r="AN37" s="63"/>
      <c r="AO37" s="63"/>
      <c r="AP37" s="63">
        <v>3</v>
      </c>
      <c r="AQ37" s="63"/>
      <c r="AR37" s="25">
        <f t="shared" si="17"/>
        <v>1.24</v>
      </c>
      <c r="AS37" s="25">
        <f aca="true" t="shared" si="18" ref="AS37:AS49">SUM(AL37:AQ37)</f>
        <v>3</v>
      </c>
      <c r="AT37" s="25"/>
      <c r="AU37" s="25">
        <f>SUM(AL37:AQ37)</f>
        <v>3</v>
      </c>
      <c r="AW37" s="42"/>
    </row>
    <row r="38" spans="1:49" s="10" customFormat="1" ht="36" customHeight="1">
      <c r="A38" s="21" t="s">
        <v>8</v>
      </c>
      <c r="B38" s="22" t="s">
        <v>92</v>
      </c>
      <c r="C38" s="23" t="s">
        <v>65</v>
      </c>
      <c r="D38" s="45">
        <f t="shared" si="13"/>
        <v>166</v>
      </c>
      <c r="E38" s="45">
        <f t="shared" si="14"/>
        <v>72</v>
      </c>
      <c r="F38" s="46">
        <f t="shared" si="15"/>
        <v>5</v>
      </c>
      <c r="G38" s="46">
        <f t="shared" si="15"/>
        <v>32</v>
      </c>
      <c r="H38" s="24">
        <v>32</v>
      </c>
      <c r="I38" s="24"/>
      <c r="J38" s="24"/>
      <c r="K38" s="24"/>
      <c r="L38" s="46">
        <f t="shared" si="16"/>
        <v>35</v>
      </c>
      <c r="M38" s="45">
        <f t="shared" si="16"/>
        <v>94</v>
      </c>
      <c r="N38" s="25"/>
      <c r="O38" s="25">
        <v>9</v>
      </c>
      <c r="P38" s="25">
        <v>15</v>
      </c>
      <c r="Q38" s="25">
        <v>26</v>
      </c>
      <c r="R38" s="25"/>
      <c r="S38" s="25">
        <v>14</v>
      </c>
      <c r="T38" s="25">
        <v>10</v>
      </c>
      <c r="U38" s="25">
        <v>30</v>
      </c>
      <c r="V38" s="25">
        <v>5</v>
      </c>
      <c r="W38" s="25">
        <v>9</v>
      </c>
      <c r="X38" s="25">
        <v>10</v>
      </c>
      <c r="Y38" s="25">
        <v>38</v>
      </c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63">
        <v>2</v>
      </c>
      <c r="AM38" s="63">
        <v>1</v>
      </c>
      <c r="AN38" s="63">
        <v>4</v>
      </c>
      <c r="AO38" s="63"/>
      <c r="AP38" s="63"/>
      <c r="AQ38" s="63"/>
      <c r="AR38" s="25">
        <f t="shared" si="17"/>
        <v>2.88</v>
      </c>
      <c r="AS38" s="25">
        <f t="shared" si="18"/>
        <v>7</v>
      </c>
      <c r="AT38" s="25"/>
      <c r="AU38" s="25"/>
      <c r="AW38" s="42"/>
    </row>
    <row r="39" spans="1:49" s="10" customFormat="1" ht="36" customHeight="1">
      <c r="A39" s="21" t="s">
        <v>7</v>
      </c>
      <c r="B39" s="22" t="s">
        <v>114</v>
      </c>
      <c r="C39" s="23" t="s">
        <v>57</v>
      </c>
      <c r="D39" s="45">
        <f t="shared" si="13"/>
        <v>166</v>
      </c>
      <c r="E39" s="45">
        <f t="shared" si="14"/>
        <v>75</v>
      </c>
      <c r="F39" s="46">
        <f t="shared" si="15"/>
        <v>5</v>
      </c>
      <c r="G39" s="46">
        <f t="shared" si="15"/>
        <v>36</v>
      </c>
      <c r="H39" s="24">
        <v>36</v>
      </c>
      <c r="I39" s="24"/>
      <c r="J39" s="24"/>
      <c r="K39" s="24"/>
      <c r="L39" s="46">
        <f t="shared" si="16"/>
        <v>34</v>
      </c>
      <c r="M39" s="45">
        <f t="shared" si="16"/>
        <v>91</v>
      </c>
      <c r="N39" s="25"/>
      <c r="O39" s="25"/>
      <c r="P39" s="25"/>
      <c r="Q39" s="25"/>
      <c r="R39" s="25"/>
      <c r="S39" s="25">
        <v>9</v>
      </c>
      <c r="T39" s="25">
        <v>15</v>
      </c>
      <c r="U39" s="25">
        <v>26</v>
      </c>
      <c r="V39" s="25"/>
      <c r="W39" s="25">
        <v>18</v>
      </c>
      <c r="X39" s="25">
        <v>9</v>
      </c>
      <c r="Y39" s="25">
        <v>30</v>
      </c>
      <c r="Z39" s="25">
        <v>5</v>
      </c>
      <c r="AA39" s="25">
        <v>9</v>
      </c>
      <c r="AB39" s="25">
        <v>10</v>
      </c>
      <c r="AC39" s="25">
        <v>35</v>
      </c>
      <c r="AD39" s="25"/>
      <c r="AE39" s="25"/>
      <c r="AF39" s="25"/>
      <c r="AG39" s="25"/>
      <c r="AH39" s="25"/>
      <c r="AI39" s="25"/>
      <c r="AJ39" s="25"/>
      <c r="AK39" s="25"/>
      <c r="AL39" s="63"/>
      <c r="AM39" s="63">
        <v>2</v>
      </c>
      <c r="AN39" s="63">
        <v>2</v>
      </c>
      <c r="AO39" s="63">
        <v>3</v>
      </c>
      <c r="AP39" s="63"/>
      <c r="AQ39" s="63"/>
      <c r="AR39" s="25">
        <f t="shared" si="17"/>
        <v>3</v>
      </c>
      <c r="AS39" s="25">
        <f t="shared" si="18"/>
        <v>7</v>
      </c>
      <c r="AT39" s="25"/>
      <c r="AU39" s="25"/>
      <c r="AW39" s="42"/>
    </row>
    <row r="40" spans="1:49" s="10" customFormat="1" ht="36" customHeight="1">
      <c r="A40" s="21" t="s">
        <v>6</v>
      </c>
      <c r="B40" s="22" t="s">
        <v>93</v>
      </c>
      <c r="C40" s="23" t="s">
        <v>57</v>
      </c>
      <c r="D40" s="45">
        <f t="shared" si="13"/>
        <v>150</v>
      </c>
      <c r="E40" s="45">
        <f t="shared" si="14"/>
        <v>66</v>
      </c>
      <c r="F40" s="46">
        <f t="shared" si="15"/>
        <v>5</v>
      </c>
      <c r="G40" s="46">
        <f t="shared" si="15"/>
        <v>36</v>
      </c>
      <c r="H40" s="24">
        <v>36</v>
      </c>
      <c r="I40" s="24"/>
      <c r="J40" s="24"/>
      <c r="K40" s="24"/>
      <c r="L40" s="46">
        <f t="shared" si="16"/>
        <v>25</v>
      </c>
      <c r="M40" s="45">
        <f t="shared" si="16"/>
        <v>84</v>
      </c>
      <c r="N40" s="25"/>
      <c r="O40" s="25"/>
      <c r="P40" s="25"/>
      <c r="Q40" s="25"/>
      <c r="R40" s="25"/>
      <c r="S40" s="25">
        <v>18</v>
      </c>
      <c r="T40" s="25">
        <v>10</v>
      </c>
      <c r="U40" s="25">
        <v>40</v>
      </c>
      <c r="V40" s="25"/>
      <c r="W40" s="25"/>
      <c r="X40" s="25"/>
      <c r="Y40" s="25"/>
      <c r="Z40" s="25">
        <v>5</v>
      </c>
      <c r="AA40" s="25">
        <v>18</v>
      </c>
      <c r="AB40" s="25">
        <v>15</v>
      </c>
      <c r="AC40" s="25">
        <v>44</v>
      </c>
      <c r="AD40" s="25"/>
      <c r="AE40" s="25"/>
      <c r="AF40" s="25"/>
      <c r="AG40" s="25"/>
      <c r="AH40" s="25"/>
      <c r="AI40" s="25"/>
      <c r="AJ40" s="25"/>
      <c r="AK40" s="25"/>
      <c r="AL40" s="63"/>
      <c r="AM40" s="63">
        <v>2</v>
      </c>
      <c r="AN40" s="63"/>
      <c r="AO40" s="63">
        <v>4</v>
      </c>
      <c r="AP40" s="63"/>
      <c r="AQ40" s="63"/>
      <c r="AR40" s="25">
        <f t="shared" si="17"/>
        <v>2.64</v>
      </c>
      <c r="AS40" s="25">
        <f t="shared" si="18"/>
        <v>6</v>
      </c>
      <c r="AT40" s="25"/>
      <c r="AU40" s="25"/>
      <c r="AW40" s="42"/>
    </row>
    <row r="41" spans="1:49" s="10" customFormat="1" ht="36" customHeight="1">
      <c r="A41" s="21" t="s">
        <v>5</v>
      </c>
      <c r="B41" s="22" t="s">
        <v>94</v>
      </c>
      <c r="C41" s="23" t="s">
        <v>65</v>
      </c>
      <c r="D41" s="45">
        <f t="shared" si="13"/>
        <v>100</v>
      </c>
      <c r="E41" s="45">
        <f t="shared" si="14"/>
        <v>43</v>
      </c>
      <c r="F41" s="46">
        <f t="shared" si="15"/>
        <v>5</v>
      </c>
      <c r="G41" s="46">
        <f t="shared" si="15"/>
        <v>18</v>
      </c>
      <c r="H41" s="24">
        <v>18</v>
      </c>
      <c r="I41" s="24"/>
      <c r="J41" s="24"/>
      <c r="K41" s="24"/>
      <c r="L41" s="46">
        <f t="shared" si="16"/>
        <v>20</v>
      </c>
      <c r="M41" s="45">
        <f t="shared" si="16"/>
        <v>57</v>
      </c>
      <c r="N41" s="25"/>
      <c r="O41" s="25"/>
      <c r="P41" s="25"/>
      <c r="Q41" s="25"/>
      <c r="R41" s="25"/>
      <c r="S41" s="25"/>
      <c r="T41" s="25"/>
      <c r="U41" s="25"/>
      <c r="V41" s="25">
        <v>5</v>
      </c>
      <c r="W41" s="25">
        <v>18</v>
      </c>
      <c r="X41" s="25">
        <v>20</v>
      </c>
      <c r="Y41" s="25">
        <v>57</v>
      </c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63"/>
      <c r="AM41" s="63"/>
      <c r="AN41" s="63">
        <v>4</v>
      </c>
      <c r="AO41" s="63"/>
      <c r="AP41" s="63"/>
      <c r="AQ41" s="63"/>
      <c r="AR41" s="25">
        <f t="shared" si="17"/>
        <v>1.72</v>
      </c>
      <c r="AS41" s="25">
        <f t="shared" si="18"/>
        <v>4</v>
      </c>
      <c r="AT41" s="25"/>
      <c r="AU41" s="25"/>
      <c r="AW41" s="42"/>
    </row>
    <row r="42" spans="1:49" s="10" customFormat="1" ht="36" customHeight="1">
      <c r="A42" s="21" t="s">
        <v>20</v>
      </c>
      <c r="B42" s="22" t="s">
        <v>97</v>
      </c>
      <c r="C42" s="23" t="s">
        <v>65</v>
      </c>
      <c r="D42" s="45">
        <f t="shared" si="13"/>
        <v>100</v>
      </c>
      <c r="E42" s="45">
        <f t="shared" si="14"/>
        <v>43</v>
      </c>
      <c r="F42" s="46">
        <f t="shared" si="15"/>
        <v>5</v>
      </c>
      <c r="G42" s="46">
        <f t="shared" si="15"/>
        <v>18</v>
      </c>
      <c r="H42" s="24">
        <v>18</v>
      </c>
      <c r="I42" s="24"/>
      <c r="J42" s="24"/>
      <c r="K42" s="24"/>
      <c r="L42" s="46">
        <f t="shared" si="16"/>
        <v>20</v>
      </c>
      <c r="M42" s="45">
        <f t="shared" si="16"/>
        <v>57</v>
      </c>
      <c r="N42" s="25"/>
      <c r="O42" s="25"/>
      <c r="P42" s="25"/>
      <c r="Q42" s="25"/>
      <c r="R42" s="25"/>
      <c r="S42" s="25"/>
      <c r="T42" s="25"/>
      <c r="U42" s="25"/>
      <c r="V42" s="25">
        <v>5</v>
      </c>
      <c r="W42" s="25">
        <v>18</v>
      </c>
      <c r="X42" s="25">
        <v>20</v>
      </c>
      <c r="Y42" s="25">
        <v>57</v>
      </c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63"/>
      <c r="AM42" s="63"/>
      <c r="AN42" s="63">
        <v>4</v>
      </c>
      <c r="AO42" s="63"/>
      <c r="AP42" s="63"/>
      <c r="AQ42" s="63"/>
      <c r="AR42" s="25">
        <f t="shared" si="17"/>
        <v>1.72</v>
      </c>
      <c r="AS42" s="25">
        <f t="shared" si="18"/>
        <v>4</v>
      </c>
      <c r="AT42" s="25"/>
      <c r="AU42" s="25"/>
      <c r="AW42" s="42"/>
    </row>
    <row r="43" spans="1:49" s="10" customFormat="1" ht="36" customHeight="1">
      <c r="A43" s="21" t="s">
        <v>21</v>
      </c>
      <c r="B43" s="22" t="s">
        <v>95</v>
      </c>
      <c r="C43" s="23" t="s">
        <v>57</v>
      </c>
      <c r="D43" s="45">
        <f t="shared" si="13"/>
        <v>100</v>
      </c>
      <c r="E43" s="45">
        <f t="shared" si="14"/>
        <v>43</v>
      </c>
      <c r="F43" s="46">
        <f t="shared" si="15"/>
        <v>5</v>
      </c>
      <c r="G43" s="46">
        <f t="shared" si="15"/>
        <v>18</v>
      </c>
      <c r="H43" s="24">
        <v>18</v>
      </c>
      <c r="I43" s="24"/>
      <c r="J43" s="24"/>
      <c r="K43" s="24"/>
      <c r="L43" s="46">
        <f t="shared" si="16"/>
        <v>20</v>
      </c>
      <c r="M43" s="45">
        <f t="shared" si="16"/>
        <v>57</v>
      </c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>
        <v>5</v>
      </c>
      <c r="AA43" s="25">
        <v>18</v>
      </c>
      <c r="AB43" s="25">
        <v>20</v>
      </c>
      <c r="AC43" s="25">
        <v>57</v>
      </c>
      <c r="AD43" s="25"/>
      <c r="AE43" s="25"/>
      <c r="AF43" s="25"/>
      <c r="AG43" s="25"/>
      <c r="AH43" s="25"/>
      <c r="AI43" s="25"/>
      <c r="AJ43" s="25"/>
      <c r="AK43" s="25"/>
      <c r="AL43" s="63"/>
      <c r="AM43" s="63"/>
      <c r="AN43" s="63"/>
      <c r="AO43" s="63">
        <v>4</v>
      </c>
      <c r="AP43" s="63"/>
      <c r="AQ43" s="63"/>
      <c r="AR43" s="25">
        <f t="shared" si="17"/>
        <v>1.72</v>
      </c>
      <c r="AS43" s="25">
        <f t="shared" si="18"/>
        <v>4</v>
      </c>
      <c r="AT43" s="25"/>
      <c r="AU43" s="25"/>
      <c r="AW43" s="42"/>
    </row>
    <row r="44" spans="1:49" s="10" customFormat="1" ht="36" customHeight="1">
      <c r="A44" s="21" t="s">
        <v>22</v>
      </c>
      <c r="B44" s="22" t="s">
        <v>96</v>
      </c>
      <c r="C44" s="23" t="s">
        <v>57</v>
      </c>
      <c r="D44" s="45">
        <f t="shared" si="13"/>
        <v>100</v>
      </c>
      <c r="E44" s="45">
        <f t="shared" si="14"/>
        <v>43</v>
      </c>
      <c r="F44" s="46">
        <f t="shared" si="15"/>
        <v>5</v>
      </c>
      <c r="G44" s="46">
        <f t="shared" si="15"/>
        <v>18</v>
      </c>
      <c r="H44" s="24">
        <v>18</v>
      </c>
      <c r="I44" s="24"/>
      <c r="J44" s="24"/>
      <c r="K44" s="24"/>
      <c r="L44" s="46">
        <f t="shared" si="16"/>
        <v>20</v>
      </c>
      <c r="M44" s="45">
        <f t="shared" si="16"/>
        <v>57</v>
      </c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>
        <v>5</v>
      </c>
      <c r="AA44" s="25">
        <v>18</v>
      </c>
      <c r="AB44" s="25">
        <v>20</v>
      </c>
      <c r="AC44" s="25">
        <v>57</v>
      </c>
      <c r="AD44" s="25"/>
      <c r="AE44" s="25"/>
      <c r="AF44" s="25"/>
      <c r="AG44" s="25"/>
      <c r="AH44" s="25"/>
      <c r="AI44" s="25"/>
      <c r="AJ44" s="25"/>
      <c r="AK44" s="25"/>
      <c r="AL44" s="63"/>
      <c r="AM44" s="63"/>
      <c r="AN44" s="63"/>
      <c r="AO44" s="63">
        <v>4</v>
      </c>
      <c r="AP44" s="63"/>
      <c r="AQ44" s="63"/>
      <c r="AR44" s="25">
        <f t="shared" si="17"/>
        <v>1.72</v>
      </c>
      <c r="AS44" s="25">
        <f t="shared" si="18"/>
        <v>4</v>
      </c>
      <c r="AT44" s="25"/>
      <c r="AU44" s="25"/>
      <c r="AW44" s="42"/>
    </row>
    <row r="45" spans="1:49" s="10" customFormat="1" ht="36" customHeight="1">
      <c r="A45" s="21" t="s">
        <v>23</v>
      </c>
      <c r="B45" s="22" t="s">
        <v>98</v>
      </c>
      <c r="C45" s="23" t="s">
        <v>60</v>
      </c>
      <c r="D45" s="45">
        <f t="shared" si="13"/>
        <v>75</v>
      </c>
      <c r="E45" s="45">
        <f t="shared" si="14"/>
        <v>28</v>
      </c>
      <c r="F45" s="46">
        <f t="shared" si="15"/>
        <v>0</v>
      </c>
      <c r="G45" s="46">
        <f t="shared" si="15"/>
        <v>18</v>
      </c>
      <c r="H45" s="24">
        <v>18</v>
      </c>
      <c r="I45" s="24"/>
      <c r="J45" s="24"/>
      <c r="K45" s="24"/>
      <c r="L45" s="46">
        <f t="shared" si="16"/>
        <v>10</v>
      </c>
      <c r="M45" s="45">
        <f t="shared" si="16"/>
        <v>47</v>
      </c>
      <c r="N45" s="25"/>
      <c r="O45" s="25">
        <v>18</v>
      </c>
      <c r="P45" s="25">
        <v>10</v>
      </c>
      <c r="Q45" s="25">
        <v>47</v>
      </c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63">
        <v>3</v>
      </c>
      <c r="AM45" s="63"/>
      <c r="AN45" s="63"/>
      <c r="AO45" s="63"/>
      <c r="AP45" s="63"/>
      <c r="AQ45" s="63"/>
      <c r="AR45" s="25">
        <f t="shared" si="17"/>
        <v>1.12</v>
      </c>
      <c r="AS45" s="25">
        <f t="shared" si="18"/>
        <v>3</v>
      </c>
      <c r="AT45" s="25"/>
      <c r="AU45" s="25"/>
      <c r="AW45" s="42"/>
    </row>
    <row r="46" spans="1:49" s="10" customFormat="1" ht="36" customHeight="1">
      <c r="A46" s="21" t="s">
        <v>24</v>
      </c>
      <c r="B46" s="22" t="s">
        <v>109</v>
      </c>
      <c r="C46" s="23" t="s">
        <v>64</v>
      </c>
      <c r="D46" s="45">
        <f t="shared" si="13"/>
        <v>225</v>
      </c>
      <c r="E46" s="45">
        <f t="shared" si="14"/>
        <v>95</v>
      </c>
      <c r="F46" s="46">
        <f t="shared" si="15"/>
        <v>10</v>
      </c>
      <c r="G46" s="46">
        <f t="shared" si="15"/>
        <v>30</v>
      </c>
      <c r="H46" s="24">
        <v>30</v>
      </c>
      <c r="I46" s="24"/>
      <c r="J46" s="24"/>
      <c r="K46" s="24"/>
      <c r="L46" s="46">
        <f t="shared" si="16"/>
        <v>55</v>
      </c>
      <c r="M46" s="45">
        <f t="shared" si="16"/>
        <v>130</v>
      </c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>
        <v>10</v>
      </c>
      <c r="AE46" s="25">
        <v>15</v>
      </c>
      <c r="AF46" s="25">
        <v>25</v>
      </c>
      <c r="AG46" s="25">
        <v>50</v>
      </c>
      <c r="AH46" s="25"/>
      <c r="AI46" s="25">
        <v>15</v>
      </c>
      <c r="AJ46" s="25">
        <v>30</v>
      </c>
      <c r="AK46" s="25">
        <v>80</v>
      </c>
      <c r="AL46" s="63"/>
      <c r="AM46" s="63"/>
      <c r="AN46" s="63"/>
      <c r="AO46" s="63"/>
      <c r="AP46" s="63">
        <v>2</v>
      </c>
      <c r="AQ46" s="63">
        <v>5</v>
      </c>
      <c r="AR46" s="25">
        <f t="shared" si="17"/>
        <v>3.8</v>
      </c>
      <c r="AS46" s="25">
        <f t="shared" si="18"/>
        <v>7</v>
      </c>
      <c r="AT46" s="25"/>
      <c r="AU46" s="25">
        <f>SUM(AL46:AQ46)</f>
        <v>7</v>
      </c>
      <c r="AW46" s="42"/>
    </row>
    <row r="47" spans="1:49" s="10" customFormat="1" ht="36" customHeight="1">
      <c r="A47" s="21" t="s">
        <v>25</v>
      </c>
      <c r="B47" s="22" t="s">
        <v>99</v>
      </c>
      <c r="C47" s="23" t="s">
        <v>58</v>
      </c>
      <c r="D47" s="45">
        <f t="shared" si="13"/>
        <v>100</v>
      </c>
      <c r="E47" s="45">
        <f t="shared" si="14"/>
        <v>60</v>
      </c>
      <c r="F47" s="46">
        <f t="shared" si="15"/>
        <v>0</v>
      </c>
      <c r="G47" s="46">
        <f t="shared" si="15"/>
        <v>56</v>
      </c>
      <c r="H47" s="24"/>
      <c r="I47" s="24"/>
      <c r="J47" s="24"/>
      <c r="K47" s="24">
        <v>56</v>
      </c>
      <c r="L47" s="46">
        <f t="shared" si="16"/>
        <v>4</v>
      </c>
      <c r="M47" s="45">
        <f t="shared" si="16"/>
        <v>40</v>
      </c>
      <c r="N47" s="25"/>
      <c r="O47" s="25"/>
      <c r="P47" s="25"/>
      <c r="Q47" s="25"/>
      <c r="R47" s="25"/>
      <c r="S47" s="25">
        <v>56</v>
      </c>
      <c r="T47" s="25">
        <v>4</v>
      </c>
      <c r="U47" s="25">
        <v>40</v>
      </c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63"/>
      <c r="AM47" s="63">
        <v>4</v>
      </c>
      <c r="AN47" s="63"/>
      <c r="AO47" s="63"/>
      <c r="AP47" s="63"/>
      <c r="AQ47" s="63"/>
      <c r="AR47" s="25">
        <f t="shared" si="17"/>
        <v>2.4</v>
      </c>
      <c r="AS47" s="25">
        <f t="shared" si="18"/>
        <v>4</v>
      </c>
      <c r="AT47" s="25"/>
      <c r="AU47" s="25"/>
      <c r="AW47" s="42"/>
    </row>
    <row r="48" spans="1:49" s="10" customFormat="1" ht="36" customHeight="1">
      <c r="A48" s="21" t="s">
        <v>77</v>
      </c>
      <c r="B48" s="22" t="s">
        <v>100</v>
      </c>
      <c r="C48" s="23" t="s">
        <v>68</v>
      </c>
      <c r="D48" s="45">
        <f t="shared" si="13"/>
        <v>50</v>
      </c>
      <c r="E48" s="45">
        <f t="shared" si="14"/>
        <v>35</v>
      </c>
      <c r="F48" s="46">
        <f t="shared" si="15"/>
        <v>0</v>
      </c>
      <c r="G48" s="46">
        <f t="shared" si="15"/>
        <v>30</v>
      </c>
      <c r="H48" s="24"/>
      <c r="I48" s="24"/>
      <c r="J48" s="24"/>
      <c r="K48" s="24">
        <v>30</v>
      </c>
      <c r="L48" s="46">
        <f t="shared" si="16"/>
        <v>5</v>
      </c>
      <c r="M48" s="45">
        <f t="shared" si="16"/>
        <v>15</v>
      </c>
      <c r="N48" s="25"/>
      <c r="O48" s="25"/>
      <c r="P48" s="25"/>
      <c r="Q48" s="25"/>
      <c r="R48" s="25"/>
      <c r="S48" s="25"/>
      <c r="T48" s="25"/>
      <c r="U48" s="25"/>
      <c r="V48" s="25"/>
      <c r="W48" s="25">
        <v>30</v>
      </c>
      <c r="X48" s="25">
        <v>5</v>
      </c>
      <c r="Y48" s="25">
        <v>15</v>
      </c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63"/>
      <c r="AM48" s="63"/>
      <c r="AN48" s="63">
        <v>2</v>
      </c>
      <c r="AO48" s="63"/>
      <c r="AP48" s="63"/>
      <c r="AQ48" s="63"/>
      <c r="AR48" s="25">
        <f t="shared" si="17"/>
        <v>1.4</v>
      </c>
      <c r="AS48" s="25">
        <f t="shared" si="18"/>
        <v>2</v>
      </c>
      <c r="AT48" s="25"/>
      <c r="AU48" s="25"/>
      <c r="AW48" s="42"/>
    </row>
    <row r="49" spans="1:49" s="10" customFormat="1" ht="36" customHeight="1" thickBot="1">
      <c r="A49" s="21" t="s">
        <v>83</v>
      </c>
      <c r="B49" s="22" t="s">
        <v>117</v>
      </c>
      <c r="C49" s="23" t="s">
        <v>61</v>
      </c>
      <c r="D49" s="45">
        <f t="shared" si="13"/>
        <v>60</v>
      </c>
      <c r="E49" s="45">
        <f t="shared" si="14"/>
        <v>0</v>
      </c>
      <c r="F49" s="46">
        <f t="shared" si="15"/>
        <v>0</v>
      </c>
      <c r="G49" s="46">
        <f t="shared" si="15"/>
        <v>0</v>
      </c>
      <c r="H49" s="24"/>
      <c r="I49" s="24"/>
      <c r="J49" s="24"/>
      <c r="K49" s="24"/>
      <c r="L49" s="46">
        <f t="shared" si="16"/>
        <v>0</v>
      </c>
      <c r="M49" s="45">
        <f t="shared" si="16"/>
        <v>60</v>
      </c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>
        <v>60</v>
      </c>
      <c r="AH49" s="25"/>
      <c r="AI49" s="25"/>
      <c r="AJ49" s="25"/>
      <c r="AK49" s="25"/>
      <c r="AL49" s="63"/>
      <c r="AM49" s="63"/>
      <c r="AN49" s="63"/>
      <c r="AO49" s="63"/>
      <c r="AP49" s="63">
        <v>4</v>
      </c>
      <c r="AQ49" s="63"/>
      <c r="AR49" s="25">
        <f t="shared" si="17"/>
        <v>0</v>
      </c>
      <c r="AS49" s="25">
        <f t="shared" si="18"/>
        <v>4</v>
      </c>
      <c r="AT49" s="25"/>
      <c r="AU49" s="25"/>
      <c r="AW49" s="42"/>
    </row>
    <row r="50" spans="1:49" s="15" customFormat="1" ht="75" customHeight="1" thickBot="1">
      <c r="A50" s="13" t="s">
        <v>53</v>
      </c>
      <c r="B50" s="14" t="s">
        <v>157</v>
      </c>
      <c r="C50" s="13"/>
      <c r="D50" s="51">
        <f aca="true" t="shared" si="19" ref="D50:AU50">SUM(D51:D52)</f>
        <v>425</v>
      </c>
      <c r="E50" s="51">
        <f t="shared" si="19"/>
        <v>137</v>
      </c>
      <c r="F50" s="51">
        <f t="shared" si="19"/>
        <v>27</v>
      </c>
      <c r="G50" s="51">
        <f t="shared" si="19"/>
        <v>50</v>
      </c>
      <c r="H50" s="51">
        <f t="shared" si="19"/>
        <v>50</v>
      </c>
      <c r="I50" s="51">
        <f t="shared" si="19"/>
        <v>0</v>
      </c>
      <c r="J50" s="51">
        <f t="shared" si="19"/>
        <v>0</v>
      </c>
      <c r="K50" s="51">
        <f t="shared" si="19"/>
        <v>0</v>
      </c>
      <c r="L50" s="51">
        <f t="shared" si="19"/>
        <v>60</v>
      </c>
      <c r="M50" s="51">
        <f t="shared" si="19"/>
        <v>288</v>
      </c>
      <c r="N50" s="51">
        <f t="shared" si="19"/>
        <v>0</v>
      </c>
      <c r="O50" s="51">
        <f t="shared" si="19"/>
        <v>0</v>
      </c>
      <c r="P50" s="51">
        <f t="shared" si="19"/>
        <v>0</v>
      </c>
      <c r="Q50" s="51">
        <f t="shared" si="19"/>
        <v>0</v>
      </c>
      <c r="R50" s="51">
        <f t="shared" si="19"/>
        <v>0</v>
      </c>
      <c r="S50" s="51">
        <f t="shared" si="19"/>
        <v>0</v>
      </c>
      <c r="T50" s="51">
        <f t="shared" si="19"/>
        <v>0</v>
      </c>
      <c r="U50" s="51">
        <f t="shared" si="19"/>
        <v>0</v>
      </c>
      <c r="V50" s="51">
        <f t="shared" si="19"/>
        <v>9</v>
      </c>
      <c r="W50" s="51">
        <f t="shared" si="19"/>
        <v>10</v>
      </c>
      <c r="X50" s="51">
        <f t="shared" si="19"/>
        <v>10</v>
      </c>
      <c r="Y50" s="51">
        <f t="shared" si="19"/>
        <v>21</v>
      </c>
      <c r="Z50" s="51">
        <f t="shared" si="19"/>
        <v>9</v>
      </c>
      <c r="AA50" s="51">
        <f t="shared" si="19"/>
        <v>10</v>
      </c>
      <c r="AB50" s="51">
        <f t="shared" si="19"/>
        <v>10</v>
      </c>
      <c r="AC50" s="51">
        <f t="shared" si="19"/>
        <v>21</v>
      </c>
      <c r="AD50" s="51">
        <f t="shared" si="19"/>
        <v>9</v>
      </c>
      <c r="AE50" s="51">
        <f t="shared" si="19"/>
        <v>10</v>
      </c>
      <c r="AF50" s="51">
        <f t="shared" si="19"/>
        <v>15</v>
      </c>
      <c r="AG50" s="51">
        <f t="shared" si="19"/>
        <v>41</v>
      </c>
      <c r="AH50" s="51">
        <f t="shared" si="19"/>
        <v>0</v>
      </c>
      <c r="AI50" s="51">
        <f t="shared" si="19"/>
        <v>20</v>
      </c>
      <c r="AJ50" s="51">
        <f t="shared" si="19"/>
        <v>25</v>
      </c>
      <c r="AK50" s="51">
        <f t="shared" si="19"/>
        <v>205</v>
      </c>
      <c r="AL50" s="52">
        <f t="shared" si="19"/>
        <v>0</v>
      </c>
      <c r="AM50" s="52">
        <f t="shared" si="19"/>
        <v>0</v>
      </c>
      <c r="AN50" s="52">
        <f t="shared" si="19"/>
        <v>2</v>
      </c>
      <c r="AO50" s="52">
        <f t="shared" si="19"/>
        <v>2</v>
      </c>
      <c r="AP50" s="52">
        <f t="shared" si="19"/>
        <v>3</v>
      </c>
      <c r="AQ50" s="52">
        <f t="shared" si="19"/>
        <v>10</v>
      </c>
      <c r="AR50" s="52">
        <f t="shared" si="19"/>
        <v>5.48</v>
      </c>
      <c r="AS50" s="52">
        <f t="shared" si="19"/>
        <v>17</v>
      </c>
      <c r="AT50" s="52">
        <f t="shared" si="19"/>
        <v>0</v>
      </c>
      <c r="AU50" s="52">
        <f t="shared" si="19"/>
        <v>17</v>
      </c>
      <c r="AW50" s="42"/>
    </row>
    <row r="51" spans="1:49" s="10" customFormat="1" ht="36" customHeight="1">
      <c r="A51" s="21" t="s">
        <v>10</v>
      </c>
      <c r="B51" s="22" t="s">
        <v>104</v>
      </c>
      <c r="C51" s="23" t="s">
        <v>64</v>
      </c>
      <c r="D51" s="45">
        <f>SUM(E51,M51)</f>
        <v>275</v>
      </c>
      <c r="E51" s="45">
        <f>SUM(F51:G51,L51)</f>
        <v>137</v>
      </c>
      <c r="F51" s="46">
        <f>SUM(N51,R51,V51,Z51,AD51,AH51)</f>
        <v>27</v>
      </c>
      <c r="G51" s="46">
        <f>SUM(O51,S51,W51,AA51,AE51,AI51)</f>
        <v>50</v>
      </c>
      <c r="H51" s="24">
        <v>50</v>
      </c>
      <c r="I51" s="24"/>
      <c r="J51" s="24"/>
      <c r="K51" s="24"/>
      <c r="L51" s="46">
        <f>SUM(P51,T51,X51,AB51,AF51,AJ51)</f>
        <v>60</v>
      </c>
      <c r="M51" s="45">
        <f>SUM(Q51,U51,Y51,AC51,AG51,AK51)</f>
        <v>138</v>
      </c>
      <c r="N51" s="25"/>
      <c r="O51" s="25"/>
      <c r="P51" s="25"/>
      <c r="Q51" s="25"/>
      <c r="R51" s="25"/>
      <c r="S51" s="25"/>
      <c r="T51" s="25"/>
      <c r="U51" s="25"/>
      <c r="V51" s="25">
        <v>9</v>
      </c>
      <c r="W51" s="25">
        <v>10</v>
      </c>
      <c r="X51" s="25">
        <v>10</v>
      </c>
      <c r="Y51" s="25">
        <v>21</v>
      </c>
      <c r="Z51" s="25">
        <v>9</v>
      </c>
      <c r="AA51" s="25">
        <v>10</v>
      </c>
      <c r="AB51" s="25">
        <v>10</v>
      </c>
      <c r="AC51" s="25">
        <v>21</v>
      </c>
      <c r="AD51" s="25">
        <v>9</v>
      </c>
      <c r="AE51" s="25">
        <v>10</v>
      </c>
      <c r="AF51" s="25">
        <v>15</v>
      </c>
      <c r="AG51" s="25">
        <v>41</v>
      </c>
      <c r="AH51" s="25"/>
      <c r="AI51" s="25">
        <v>20</v>
      </c>
      <c r="AJ51" s="25">
        <v>25</v>
      </c>
      <c r="AK51" s="25">
        <v>55</v>
      </c>
      <c r="AL51" s="63"/>
      <c r="AM51" s="63"/>
      <c r="AN51" s="63">
        <v>2</v>
      </c>
      <c r="AO51" s="63">
        <v>2</v>
      </c>
      <c r="AP51" s="63">
        <v>3</v>
      </c>
      <c r="AQ51" s="63">
        <v>4</v>
      </c>
      <c r="AR51" s="25">
        <f>E51/25</f>
        <v>5.48</v>
      </c>
      <c r="AS51" s="25">
        <f>SUM(AL51:AQ51)</f>
        <v>11</v>
      </c>
      <c r="AT51" s="25"/>
      <c r="AU51" s="25">
        <f>SUM(AL51:AQ51)</f>
        <v>11</v>
      </c>
      <c r="AW51" s="42"/>
    </row>
    <row r="52" spans="1:49" s="10" customFormat="1" ht="36" customHeight="1" thickBot="1">
      <c r="A52" s="21" t="s">
        <v>9</v>
      </c>
      <c r="B52" s="22" t="s">
        <v>118</v>
      </c>
      <c r="C52" s="23" t="s">
        <v>66</v>
      </c>
      <c r="D52" s="45">
        <f>SUM(E52,M52)</f>
        <v>150</v>
      </c>
      <c r="E52" s="45">
        <f>SUM(F52:G52,L52)</f>
        <v>0</v>
      </c>
      <c r="F52" s="46">
        <f>SUM(N52,R52,V52,Z52,AD52,AH52)</f>
        <v>0</v>
      </c>
      <c r="G52" s="46">
        <f>SUM(O52,S52,W52,AA52,AE52,AI52)</f>
        <v>0</v>
      </c>
      <c r="H52" s="24"/>
      <c r="I52" s="24"/>
      <c r="J52" s="24"/>
      <c r="K52" s="24"/>
      <c r="L52" s="46">
        <f>SUM(P52,T52,X52,AB52,AF52,AJ52)</f>
        <v>0</v>
      </c>
      <c r="M52" s="45">
        <f>SUM(Q52,U52,Y52,AC52,AG52,AK52)</f>
        <v>150</v>
      </c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>
        <v>150</v>
      </c>
      <c r="AL52" s="63"/>
      <c r="AM52" s="63"/>
      <c r="AN52" s="63"/>
      <c r="AO52" s="63"/>
      <c r="AP52" s="63"/>
      <c r="AQ52" s="63">
        <v>6</v>
      </c>
      <c r="AR52" s="25">
        <f>E52/25</f>
        <v>0</v>
      </c>
      <c r="AS52" s="25">
        <f>SUM(AL52:AQ52)</f>
        <v>6</v>
      </c>
      <c r="AT52" s="25"/>
      <c r="AU52" s="25">
        <f>SUM(AL52:AQ52)</f>
        <v>6</v>
      </c>
      <c r="AW52" s="42"/>
    </row>
    <row r="53" spans="1:49" s="15" customFormat="1" ht="75" customHeight="1" thickBot="1">
      <c r="A53" s="13" t="s">
        <v>54</v>
      </c>
      <c r="B53" s="14" t="s">
        <v>158</v>
      </c>
      <c r="C53" s="13"/>
      <c r="D53" s="51">
        <f aca="true" t="shared" si="20" ref="D53:AU53">SUM(D54:D60)</f>
        <v>431</v>
      </c>
      <c r="E53" s="51">
        <f t="shared" si="20"/>
        <v>117</v>
      </c>
      <c r="F53" s="51">
        <f t="shared" si="20"/>
        <v>7</v>
      </c>
      <c r="G53" s="51">
        <f t="shared" si="20"/>
        <v>70</v>
      </c>
      <c r="H53" s="51">
        <f t="shared" si="20"/>
        <v>70</v>
      </c>
      <c r="I53" s="51">
        <f t="shared" si="20"/>
        <v>0</v>
      </c>
      <c r="J53" s="51">
        <f t="shared" si="20"/>
        <v>0</v>
      </c>
      <c r="K53" s="51">
        <f t="shared" si="20"/>
        <v>0</v>
      </c>
      <c r="L53" s="51">
        <f t="shared" si="20"/>
        <v>40</v>
      </c>
      <c r="M53" s="51">
        <f t="shared" si="20"/>
        <v>314</v>
      </c>
      <c r="N53" s="51">
        <f t="shared" si="20"/>
        <v>0</v>
      </c>
      <c r="O53" s="51">
        <f t="shared" si="20"/>
        <v>0</v>
      </c>
      <c r="P53" s="51">
        <f t="shared" si="20"/>
        <v>0</v>
      </c>
      <c r="Q53" s="51">
        <f t="shared" si="20"/>
        <v>0</v>
      </c>
      <c r="R53" s="51">
        <f t="shared" si="20"/>
        <v>0</v>
      </c>
      <c r="S53" s="51">
        <f t="shared" si="20"/>
        <v>0</v>
      </c>
      <c r="T53" s="51">
        <f t="shared" si="20"/>
        <v>0</v>
      </c>
      <c r="U53" s="51">
        <f t="shared" si="20"/>
        <v>0</v>
      </c>
      <c r="V53" s="51">
        <f t="shared" si="20"/>
        <v>0</v>
      </c>
      <c r="W53" s="51">
        <f t="shared" si="20"/>
        <v>16</v>
      </c>
      <c r="X53" s="51">
        <f t="shared" si="20"/>
        <v>10</v>
      </c>
      <c r="Y53" s="51">
        <f t="shared" si="20"/>
        <v>24</v>
      </c>
      <c r="Z53" s="51">
        <f t="shared" si="20"/>
        <v>0</v>
      </c>
      <c r="AA53" s="51">
        <f t="shared" si="20"/>
        <v>16</v>
      </c>
      <c r="AB53" s="51">
        <f t="shared" si="20"/>
        <v>5</v>
      </c>
      <c r="AC53" s="51">
        <f t="shared" si="20"/>
        <v>29</v>
      </c>
      <c r="AD53" s="51">
        <f t="shared" si="20"/>
        <v>3</v>
      </c>
      <c r="AE53" s="51">
        <f t="shared" si="20"/>
        <v>23</v>
      </c>
      <c r="AF53" s="51">
        <f t="shared" si="20"/>
        <v>5</v>
      </c>
      <c r="AG53" s="51">
        <f t="shared" si="20"/>
        <v>50</v>
      </c>
      <c r="AH53" s="51">
        <f t="shared" si="20"/>
        <v>4</v>
      </c>
      <c r="AI53" s="51">
        <f t="shared" si="20"/>
        <v>15</v>
      </c>
      <c r="AJ53" s="51">
        <f t="shared" si="20"/>
        <v>20</v>
      </c>
      <c r="AK53" s="51">
        <f t="shared" si="20"/>
        <v>211</v>
      </c>
      <c r="AL53" s="52">
        <f t="shared" si="20"/>
        <v>0</v>
      </c>
      <c r="AM53" s="52">
        <f t="shared" si="20"/>
        <v>0</v>
      </c>
      <c r="AN53" s="52">
        <f t="shared" si="20"/>
        <v>2</v>
      </c>
      <c r="AO53" s="52">
        <f t="shared" si="20"/>
        <v>2</v>
      </c>
      <c r="AP53" s="52">
        <f t="shared" si="20"/>
        <v>3</v>
      </c>
      <c r="AQ53" s="52">
        <f t="shared" si="20"/>
        <v>10</v>
      </c>
      <c r="AR53" s="52">
        <f t="shared" si="20"/>
        <v>4.68</v>
      </c>
      <c r="AS53" s="52">
        <f t="shared" si="20"/>
        <v>17</v>
      </c>
      <c r="AT53" s="52">
        <f t="shared" si="20"/>
        <v>0</v>
      </c>
      <c r="AU53" s="52">
        <f t="shared" si="20"/>
        <v>17</v>
      </c>
      <c r="AW53" s="42"/>
    </row>
    <row r="54" spans="1:49" s="10" customFormat="1" ht="36" customHeight="1">
      <c r="A54" s="21" t="s">
        <v>10</v>
      </c>
      <c r="B54" s="22" t="s">
        <v>120</v>
      </c>
      <c r="C54" s="23" t="s">
        <v>68</v>
      </c>
      <c r="D54" s="45">
        <f>SUM(E54,M54)</f>
        <v>25</v>
      </c>
      <c r="E54" s="45">
        <f>SUM(F54:G54,L54)</f>
        <v>13</v>
      </c>
      <c r="F54" s="46">
        <f>SUM(N54,R54,V54,Z54,AD54,AH54)</f>
        <v>0</v>
      </c>
      <c r="G54" s="46">
        <f>SUM(O54,S54,W54,AA54,AE54,AI54)</f>
        <v>8</v>
      </c>
      <c r="H54" s="24">
        <v>8</v>
      </c>
      <c r="I54" s="24"/>
      <c r="J54" s="24"/>
      <c r="K54" s="24"/>
      <c r="L54" s="46">
        <f>SUM(P54,T54,X54,AB54,AF54,AJ54)</f>
        <v>5</v>
      </c>
      <c r="M54" s="45">
        <f>SUM(Q54,U54,Y54,AC54,AG54,AK54)</f>
        <v>12</v>
      </c>
      <c r="N54" s="25"/>
      <c r="O54" s="25"/>
      <c r="P54" s="25"/>
      <c r="Q54" s="25"/>
      <c r="R54" s="25"/>
      <c r="S54" s="25"/>
      <c r="T54" s="25"/>
      <c r="U54" s="25"/>
      <c r="V54" s="25"/>
      <c r="W54" s="25">
        <v>8</v>
      </c>
      <c r="X54" s="25">
        <v>5</v>
      </c>
      <c r="Y54" s="25">
        <v>12</v>
      </c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63"/>
      <c r="AM54" s="63"/>
      <c r="AN54" s="63">
        <v>1</v>
      </c>
      <c r="AO54" s="63"/>
      <c r="AP54" s="63"/>
      <c r="AQ54" s="63"/>
      <c r="AR54" s="25">
        <f>E54/25</f>
        <v>0.52</v>
      </c>
      <c r="AS54" s="25">
        <f aca="true" t="shared" si="21" ref="AS54:AS60">SUM(AL54:AQ54)</f>
        <v>1</v>
      </c>
      <c r="AT54" s="25"/>
      <c r="AU54" s="25">
        <f aca="true" t="shared" si="22" ref="AU54:AU60">SUM(AL54:AQ54)</f>
        <v>1</v>
      </c>
      <c r="AW54" s="42"/>
    </row>
    <row r="55" spans="1:49" s="10" customFormat="1" ht="36" customHeight="1">
      <c r="A55" s="21" t="s">
        <v>9</v>
      </c>
      <c r="B55" s="22" t="s">
        <v>121</v>
      </c>
      <c r="C55" s="23" t="s">
        <v>68</v>
      </c>
      <c r="D55" s="45">
        <f aca="true" t="shared" si="23" ref="D55:D60">SUM(E55,M55)</f>
        <v>25</v>
      </c>
      <c r="E55" s="45">
        <f aca="true" t="shared" si="24" ref="E55:E60">SUM(F55:G55,L55)</f>
        <v>13</v>
      </c>
      <c r="F55" s="46">
        <f aca="true" t="shared" si="25" ref="F55:G60">SUM(N55,R55,V55,Z55,AD55,AH55)</f>
        <v>0</v>
      </c>
      <c r="G55" s="46">
        <f t="shared" si="25"/>
        <v>8</v>
      </c>
      <c r="H55" s="24">
        <v>8</v>
      </c>
      <c r="I55" s="24"/>
      <c r="J55" s="24"/>
      <c r="K55" s="24"/>
      <c r="L55" s="46">
        <f aca="true" t="shared" si="26" ref="L55:M60">SUM(P55,T55,X55,AB55,AF55,AJ55)</f>
        <v>5</v>
      </c>
      <c r="M55" s="45">
        <f t="shared" si="26"/>
        <v>12</v>
      </c>
      <c r="N55" s="25"/>
      <c r="O55" s="25"/>
      <c r="P55" s="25"/>
      <c r="Q55" s="25"/>
      <c r="R55" s="25"/>
      <c r="S55" s="25"/>
      <c r="T55" s="25"/>
      <c r="U55" s="25"/>
      <c r="V55" s="25"/>
      <c r="W55" s="25">
        <v>8</v>
      </c>
      <c r="X55" s="25">
        <v>5</v>
      </c>
      <c r="Y55" s="25">
        <v>12</v>
      </c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63"/>
      <c r="AM55" s="63"/>
      <c r="AN55" s="63">
        <v>1</v>
      </c>
      <c r="AO55" s="63"/>
      <c r="AP55" s="63"/>
      <c r="AQ55" s="63"/>
      <c r="AR55" s="25">
        <f aca="true" t="shared" si="27" ref="AR55:AR60">E55/25</f>
        <v>0.52</v>
      </c>
      <c r="AS55" s="25">
        <f t="shared" si="21"/>
        <v>1</v>
      </c>
      <c r="AT55" s="25"/>
      <c r="AU55" s="25">
        <f t="shared" si="22"/>
        <v>1</v>
      </c>
      <c r="AW55" s="42"/>
    </row>
    <row r="56" spans="1:49" s="10" customFormat="1" ht="36" customHeight="1">
      <c r="A56" s="21" t="s">
        <v>8</v>
      </c>
      <c r="B56" s="22" t="s">
        <v>122</v>
      </c>
      <c r="C56" s="23" t="s">
        <v>62</v>
      </c>
      <c r="D56" s="45">
        <f t="shared" si="23"/>
        <v>25</v>
      </c>
      <c r="E56" s="45">
        <f t="shared" si="24"/>
        <v>13</v>
      </c>
      <c r="F56" s="46">
        <f t="shared" si="25"/>
        <v>0</v>
      </c>
      <c r="G56" s="46">
        <f t="shared" si="25"/>
        <v>8</v>
      </c>
      <c r="H56" s="24">
        <v>8</v>
      </c>
      <c r="I56" s="24"/>
      <c r="J56" s="24"/>
      <c r="K56" s="24"/>
      <c r="L56" s="46">
        <f t="shared" si="26"/>
        <v>5</v>
      </c>
      <c r="M56" s="45">
        <f t="shared" si="26"/>
        <v>12</v>
      </c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>
        <v>8</v>
      </c>
      <c r="AB56" s="25">
        <v>5</v>
      </c>
      <c r="AC56" s="25">
        <v>12</v>
      </c>
      <c r="AD56" s="25"/>
      <c r="AE56" s="25"/>
      <c r="AF56" s="25"/>
      <c r="AG56" s="25"/>
      <c r="AH56" s="25"/>
      <c r="AI56" s="25"/>
      <c r="AJ56" s="25"/>
      <c r="AK56" s="25"/>
      <c r="AL56" s="63"/>
      <c r="AM56" s="63"/>
      <c r="AN56" s="63"/>
      <c r="AO56" s="63">
        <v>1</v>
      </c>
      <c r="AP56" s="63"/>
      <c r="AQ56" s="63"/>
      <c r="AR56" s="25">
        <f t="shared" si="27"/>
        <v>0.52</v>
      </c>
      <c r="AS56" s="25">
        <f t="shared" si="21"/>
        <v>1</v>
      </c>
      <c r="AT56" s="25"/>
      <c r="AU56" s="25">
        <f t="shared" si="22"/>
        <v>1</v>
      </c>
      <c r="AW56" s="42"/>
    </row>
    <row r="57" spans="1:49" s="10" customFormat="1" ht="36" customHeight="1">
      <c r="A57" s="21" t="s">
        <v>7</v>
      </c>
      <c r="B57" s="22" t="s">
        <v>123</v>
      </c>
      <c r="C57" s="23" t="s">
        <v>64</v>
      </c>
      <c r="D57" s="45">
        <f t="shared" si="23"/>
        <v>100</v>
      </c>
      <c r="E57" s="45">
        <f t="shared" si="24"/>
        <v>39</v>
      </c>
      <c r="F57" s="46">
        <f t="shared" si="25"/>
        <v>4</v>
      </c>
      <c r="G57" s="46">
        <f t="shared" si="25"/>
        <v>15</v>
      </c>
      <c r="H57" s="24">
        <v>15</v>
      </c>
      <c r="I57" s="24"/>
      <c r="J57" s="24"/>
      <c r="K57" s="24"/>
      <c r="L57" s="46">
        <f t="shared" si="26"/>
        <v>20</v>
      </c>
      <c r="M57" s="45">
        <f t="shared" si="26"/>
        <v>61</v>
      </c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>
        <v>4</v>
      </c>
      <c r="AI57" s="25">
        <v>15</v>
      </c>
      <c r="AJ57" s="25">
        <v>20</v>
      </c>
      <c r="AK57" s="25">
        <v>61</v>
      </c>
      <c r="AL57" s="63"/>
      <c r="AM57" s="63"/>
      <c r="AN57" s="63"/>
      <c r="AO57" s="63"/>
      <c r="AP57" s="63"/>
      <c r="AQ57" s="63">
        <v>4</v>
      </c>
      <c r="AR57" s="25">
        <f t="shared" si="27"/>
        <v>1.56</v>
      </c>
      <c r="AS57" s="25">
        <f t="shared" si="21"/>
        <v>4</v>
      </c>
      <c r="AT57" s="25"/>
      <c r="AU57" s="25">
        <f t="shared" si="22"/>
        <v>4</v>
      </c>
      <c r="AW57" s="42"/>
    </row>
    <row r="58" spans="1:49" s="10" customFormat="1" ht="36" customHeight="1">
      <c r="A58" s="21" t="s">
        <v>6</v>
      </c>
      <c r="B58" s="22" t="s">
        <v>124</v>
      </c>
      <c r="C58" s="23" t="s">
        <v>61</v>
      </c>
      <c r="D58" s="45">
        <f t="shared" si="23"/>
        <v>31</v>
      </c>
      <c r="E58" s="45">
        <f t="shared" si="24"/>
        <v>23</v>
      </c>
      <c r="F58" s="46">
        <f t="shared" si="25"/>
        <v>3</v>
      </c>
      <c r="G58" s="46">
        <f t="shared" si="25"/>
        <v>15</v>
      </c>
      <c r="H58" s="24">
        <v>15</v>
      </c>
      <c r="I58" s="24"/>
      <c r="J58" s="24"/>
      <c r="K58" s="24"/>
      <c r="L58" s="46">
        <f t="shared" si="26"/>
        <v>5</v>
      </c>
      <c r="M58" s="45">
        <f t="shared" si="26"/>
        <v>8</v>
      </c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>
        <v>3</v>
      </c>
      <c r="AE58" s="25">
        <v>15</v>
      </c>
      <c r="AF58" s="25">
        <v>5</v>
      </c>
      <c r="AG58" s="25">
        <v>8</v>
      </c>
      <c r="AH58" s="25"/>
      <c r="AI58" s="25"/>
      <c r="AJ58" s="25"/>
      <c r="AK58" s="25"/>
      <c r="AL58" s="63"/>
      <c r="AM58" s="63"/>
      <c r="AN58" s="63"/>
      <c r="AO58" s="63"/>
      <c r="AP58" s="63">
        <v>1</v>
      </c>
      <c r="AQ58" s="63"/>
      <c r="AR58" s="25">
        <f t="shared" si="27"/>
        <v>0.92</v>
      </c>
      <c r="AS58" s="25">
        <f t="shared" si="21"/>
        <v>1</v>
      </c>
      <c r="AT58" s="25"/>
      <c r="AU58" s="25">
        <f t="shared" si="22"/>
        <v>1</v>
      </c>
      <c r="AW58" s="42"/>
    </row>
    <row r="59" spans="1:49" s="10" customFormat="1" ht="36" customHeight="1">
      <c r="A59" s="21" t="s">
        <v>5</v>
      </c>
      <c r="B59" s="22" t="s">
        <v>125</v>
      </c>
      <c r="C59" s="23" t="s">
        <v>127</v>
      </c>
      <c r="D59" s="45">
        <f t="shared" si="23"/>
        <v>75</v>
      </c>
      <c r="E59" s="45">
        <f t="shared" si="24"/>
        <v>16</v>
      </c>
      <c r="F59" s="46">
        <f t="shared" si="25"/>
        <v>0</v>
      </c>
      <c r="G59" s="46">
        <f t="shared" si="25"/>
        <v>16</v>
      </c>
      <c r="H59" s="24">
        <v>16</v>
      </c>
      <c r="I59" s="24"/>
      <c r="J59" s="24"/>
      <c r="K59" s="24"/>
      <c r="L59" s="46">
        <f t="shared" si="26"/>
        <v>0</v>
      </c>
      <c r="M59" s="45">
        <f t="shared" si="26"/>
        <v>59</v>
      </c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>
        <v>8</v>
      </c>
      <c r="AB59" s="25"/>
      <c r="AC59" s="25">
        <v>17</v>
      </c>
      <c r="AD59" s="25"/>
      <c r="AE59" s="25">
        <v>8</v>
      </c>
      <c r="AF59" s="25"/>
      <c r="AG59" s="25">
        <v>42</v>
      </c>
      <c r="AH59" s="25"/>
      <c r="AI59" s="25"/>
      <c r="AJ59" s="25"/>
      <c r="AK59" s="25"/>
      <c r="AL59" s="63"/>
      <c r="AM59" s="63"/>
      <c r="AN59" s="63"/>
      <c r="AO59" s="63">
        <v>1</v>
      </c>
      <c r="AP59" s="63">
        <v>2</v>
      </c>
      <c r="AQ59" s="63"/>
      <c r="AR59" s="25">
        <f t="shared" si="27"/>
        <v>0.64</v>
      </c>
      <c r="AS59" s="25">
        <f t="shared" si="21"/>
        <v>3</v>
      </c>
      <c r="AT59" s="25"/>
      <c r="AU59" s="25">
        <f t="shared" si="22"/>
        <v>3</v>
      </c>
      <c r="AW59" s="42"/>
    </row>
    <row r="60" spans="1:49" s="10" customFormat="1" ht="36" customHeight="1" thickBot="1">
      <c r="A60" s="21" t="s">
        <v>20</v>
      </c>
      <c r="B60" s="22" t="s">
        <v>118</v>
      </c>
      <c r="C60" s="23" t="s">
        <v>66</v>
      </c>
      <c r="D60" s="45">
        <f t="shared" si="23"/>
        <v>150</v>
      </c>
      <c r="E60" s="45">
        <f t="shared" si="24"/>
        <v>0</v>
      </c>
      <c r="F60" s="46">
        <f t="shared" si="25"/>
        <v>0</v>
      </c>
      <c r="G60" s="46">
        <f t="shared" si="25"/>
        <v>0</v>
      </c>
      <c r="H60" s="24"/>
      <c r="I60" s="24"/>
      <c r="J60" s="24"/>
      <c r="K60" s="24"/>
      <c r="L60" s="46">
        <f t="shared" si="26"/>
        <v>0</v>
      </c>
      <c r="M60" s="45">
        <f t="shared" si="26"/>
        <v>150</v>
      </c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>
        <v>150</v>
      </c>
      <c r="AL60" s="63"/>
      <c r="AM60" s="63"/>
      <c r="AN60" s="63"/>
      <c r="AO60" s="63"/>
      <c r="AP60" s="63"/>
      <c r="AQ60" s="63">
        <v>6</v>
      </c>
      <c r="AR60" s="25">
        <f t="shared" si="27"/>
        <v>0</v>
      </c>
      <c r="AS60" s="25">
        <f t="shared" si="21"/>
        <v>6</v>
      </c>
      <c r="AT60" s="25"/>
      <c r="AU60" s="25">
        <f t="shared" si="22"/>
        <v>6</v>
      </c>
      <c r="AW60" s="42"/>
    </row>
    <row r="61" spans="1:49" s="15" customFormat="1" ht="75" customHeight="1" thickBot="1">
      <c r="A61" s="13" t="s">
        <v>119</v>
      </c>
      <c r="B61" s="14" t="s">
        <v>159</v>
      </c>
      <c r="C61" s="13"/>
      <c r="D61" s="51">
        <f aca="true" t="shared" si="28" ref="D61:AU61">SUM(D62:D69)</f>
        <v>425</v>
      </c>
      <c r="E61" s="51">
        <f t="shared" si="28"/>
        <v>139</v>
      </c>
      <c r="F61" s="51">
        <f t="shared" si="28"/>
        <v>11</v>
      </c>
      <c r="G61" s="51">
        <f t="shared" si="28"/>
        <v>66</v>
      </c>
      <c r="H61" s="51">
        <f t="shared" si="28"/>
        <v>42</v>
      </c>
      <c r="I61" s="51">
        <f t="shared" si="28"/>
        <v>0</v>
      </c>
      <c r="J61" s="51">
        <f t="shared" si="28"/>
        <v>0</v>
      </c>
      <c r="K61" s="51">
        <f t="shared" si="28"/>
        <v>24</v>
      </c>
      <c r="L61" s="51">
        <f t="shared" si="28"/>
        <v>62</v>
      </c>
      <c r="M61" s="51">
        <f t="shared" si="28"/>
        <v>286</v>
      </c>
      <c r="N61" s="51">
        <f t="shared" si="28"/>
        <v>0</v>
      </c>
      <c r="O61" s="51">
        <f t="shared" si="28"/>
        <v>0</v>
      </c>
      <c r="P61" s="51">
        <f t="shared" si="28"/>
        <v>0</v>
      </c>
      <c r="Q61" s="51">
        <f t="shared" si="28"/>
        <v>0</v>
      </c>
      <c r="R61" s="51">
        <f t="shared" si="28"/>
        <v>0</v>
      </c>
      <c r="S61" s="51">
        <f t="shared" si="28"/>
        <v>0</v>
      </c>
      <c r="T61" s="51">
        <f t="shared" si="28"/>
        <v>0</v>
      </c>
      <c r="U61" s="51">
        <f t="shared" si="28"/>
        <v>0</v>
      </c>
      <c r="V61" s="51">
        <f t="shared" si="28"/>
        <v>0</v>
      </c>
      <c r="W61" s="51">
        <f t="shared" si="28"/>
        <v>8</v>
      </c>
      <c r="X61" s="51">
        <f t="shared" si="28"/>
        <v>7</v>
      </c>
      <c r="Y61" s="51">
        <f t="shared" si="28"/>
        <v>35</v>
      </c>
      <c r="Z61" s="51">
        <f t="shared" si="28"/>
        <v>0</v>
      </c>
      <c r="AA61" s="51">
        <f t="shared" si="28"/>
        <v>18</v>
      </c>
      <c r="AB61" s="51">
        <f t="shared" si="28"/>
        <v>15</v>
      </c>
      <c r="AC61" s="51">
        <f t="shared" si="28"/>
        <v>17</v>
      </c>
      <c r="AD61" s="51">
        <f t="shared" si="28"/>
        <v>0</v>
      </c>
      <c r="AE61" s="51">
        <f t="shared" si="28"/>
        <v>14</v>
      </c>
      <c r="AF61" s="51">
        <f t="shared" si="28"/>
        <v>20</v>
      </c>
      <c r="AG61" s="51">
        <f t="shared" si="28"/>
        <v>41</v>
      </c>
      <c r="AH61" s="51">
        <f t="shared" si="28"/>
        <v>11</v>
      </c>
      <c r="AI61" s="51">
        <f t="shared" si="28"/>
        <v>26</v>
      </c>
      <c r="AJ61" s="51">
        <f t="shared" si="28"/>
        <v>20</v>
      </c>
      <c r="AK61" s="51">
        <f t="shared" si="28"/>
        <v>193</v>
      </c>
      <c r="AL61" s="52">
        <f t="shared" si="28"/>
        <v>0</v>
      </c>
      <c r="AM61" s="52">
        <f t="shared" si="28"/>
        <v>0</v>
      </c>
      <c r="AN61" s="52">
        <f t="shared" si="28"/>
        <v>2</v>
      </c>
      <c r="AO61" s="52">
        <f t="shared" si="28"/>
        <v>2</v>
      </c>
      <c r="AP61" s="52">
        <f t="shared" si="28"/>
        <v>3</v>
      </c>
      <c r="AQ61" s="52">
        <f t="shared" si="28"/>
        <v>10</v>
      </c>
      <c r="AR61" s="52">
        <f t="shared" si="28"/>
        <v>5.56</v>
      </c>
      <c r="AS61" s="52">
        <f t="shared" si="28"/>
        <v>17</v>
      </c>
      <c r="AT61" s="52">
        <f t="shared" si="28"/>
        <v>0</v>
      </c>
      <c r="AU61" s="52">
        <f t="shared" si="28"/>
        <v>17</v>
      </c>
      <c r="AW61" s="42"/>
    </row>
    <row r="62" spans="1:49" s="10" customFormat="1" ht="36" customHeight="1">
      <c r="A62" s="21" t="s">
        <v>10</v>
      </c>
      <c r="B62" s="22" t="s">
        <v>130</v>
      </c>
      <c r="C62" s="23" t="s">
        <v>68</v>
      </c>
      <c r="D62" s="45">
        <f>SUM(E62,M62)</f>
        <v>50</v>
      </c>
      <c r="E62" s="45">
        <f>SUM(F62:G62,L62)</f>
        <v>15</v>
      </c>
      <c r="F62" s="46">
        <f>SUM(N62,R62,V62,Z62,AD62,AH62)</f>
        <v>0</v>
      </c>
      <c r="G62" s="46">
        <f>SUM(O62,S62,W62,AA62,AE62,AI62)</f>
        <v>8</v>
      </c>
      <c r="H62" s="24">
        <v>8</v>
      </c>
      <c r="I62" s="24"/>
      <c r="J62" s="24"/>
      <c r="K62" s="24"/>
      <c r="L62" s="46">
        <f>SUM(P62,T62,X62,AB62,AF62,AJ62)</f>
        <v>7</v>
      </c>
      <c r="M62" s="45">
        <f>SUM(Q62,U62,Y62,AC62,AG62,AK62)</f>
        <v>35</v>
      </c>
      <c r="N62" s="25"/>
      <c r="O62" s="25"/>
      <c r="P62" s="25"/>
      <c r="Q62" s="25"/>
      <c r="R62" s="25"/>
      <c r="S62" s="25"/>
      <c r="T62" s="25"/>
      <c r="U62" s="25"/>
      <c r="V62" s="25"/>
      <c r="W62" s="25">
        <v>8</v>
      </c>
      <c r="X62" s="25">
        <v>7</v>
      </c>
      <c r="Y62" s="25">
        <v>35</v>
      </c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63"/>
      <c r="AM62" s="63"/>
      <c r="AN62" s="63">
        <v>2</v>
      </c>
      <c r="AO62" s="63"/>
      <c r="AP62" s="63"/>
      <c r="AQ62" s="63"/>
      <c r="AR62" s="25">
        <f>E62/25</f>
        <v>0.6</v>
      </c>
      <c r="AS62" s="25">
        <f aca="true" t="shared" si="29" ref="AS62:AS69">SUM(AL62:AQ62)</f>
        <v>2</v>
      </c>
      <c r="AT62" s="25"/>
      <c r="AU62" s="25">
        <f aca="true" t="shared" si="30" ref="AU62:AU69">SUM(AL62:AQ62)</f>
        <v>2</v>
      </c>
      <c r="AW62" s="42"/>
    </row>
    <row r="63" spans="1:49" s="10" customFormat="1" ht="36" customHeight="1">
      <c r="A63" s="21" t="s">
        <v>9</v>
      </c>
      <c r="B63" s="22" t="s">
        <v>135</v>
      </c>
      <c r="C63" s="23" t="s">
        <v>66</v>
      </c>
      <c r="D63" s="45">
        <f aca="true" t="shared" si="31" ref="D63:D69">SUM(E63,M63)</f>
        <v>25</v>
      </c>
      <c r="E63" s="45">
        <f aca="true" t="shared" si="32" ref="E63:E69">SUM(F63:G63,L63)</f>
        <v>18</v>
      </c>
      <c r="F63" s="46">
        <f aca="true" t="shared" si="33" ref="F63:G69">SUM(N63,R63,V63,Z63,AD63,AH63)</f>
        <v>3</v>
      </c>
      <c r="G63" s="46">
        <f t="shared" si="33"/>
        <v>10</v>
      </c>
      <c r="H63" s="24"/>
      <c r="I63" s="24"/>
      <c r="J63" s="24"/>
      <c r="K63" s="24">
        <v>10</v>
      </c>
      <c r="L63" s="46">
        <f aca="true" t="shared" si="34" ref="L63:M69">SUM(P63,T63,X63,AB63,AF63,AJ63)</f>
        <v>5</v>
      </c>
      <c r="M63" s="45">
        <f t="shared" si="34"/>
        <v>7</v>
      </c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>
        <v>3</v>
      </c>
      <c r="AI63" s="25">
        <v>10</v>
      </c>
      <c r="AJ63" s="25">
        <v>5</v>
      </c>
      <c r="AK63" s="25">
        <v>7</v>
      </c>
      <c r="AL63" s="63"/>
      <c r="AM63" s="63"/>
      <c r="AN63" s="63"/>
      <c r="AO63" s="63"/>
      <c r="AP63" s="63"/>
      <c r="AQ63" s="63">
        <v>1</v>
      </c>
      <c r="AR63" s="25">
        <f aca="true" t="shared" si="35" ref="AR63:AR69">E63/25</f>
        <v>0.72</v>
      </c>
      <c r="AS63" s="25">
        <f t="shared" si="29"/>
        <v>1</v>
      </c>
      <c r="AT63" s="25"/>
      <c r="AU63" s="25">
        <f t="shared" si="30"/>
        <v>1</v>
      </c>
      <c r="AW63" s="42"/>
    </row>
    <row r="64" spans="1:49" s="10" customFormat="1" ht="36" customHeight="1">
      <c r="A64" s="21" t="s">
        <v>8</v>
      </c>
      <c r="B64" s="22" t="s">
        <v>132</v>
      </c>
      <c r="C64" s="23" t="s">
        <v>62</v>
      </c>
      <c r="D64" s="45">
        <f t="shared" si="31"/>
        <v>25</v>
      </c>
      <c r="E64" s="45">
        <f t="shared" si="32"/>
        <v>13</v>
      </c>
      <c r="F64" s="46">
        <f t="shared" si="33"/>
        <v>0</v>
      </c>
      <c r="G64" s="46">
        <f t="shared" si="33"/>
        <v>8</v>
      </c>
      <c r="H64" s="24">
        <v>8</v>
      </c>
      <c r="I64" s="24"/>
      <c r="J64" s="24"/>
      <c r="K64" s="24"/>
      <c r="L64" s="46">
        <f t="shared" si="34"/>
        <v>5</v>
      </c>
      <c r="M64" s="45">
        <f t="shared" si="34"/>
        <v>12</v>
      </c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>
        <v>8</v>
      </c>
      <c r="AB64" s="25">
        <v>5</v>
      </c>
      <c r="AC64" s="25">
        <v>12</v>
      </c>
      <c r="AD64" s="25"/>
      <c r="AE64" s="25"/>
      <c r="AF64" s="25"/>
      <c r="AG64" s="25"/>
      <c r="AH64" s="25"/>
      <c r="AI64" s="25"/>
      <c r="AJ64" s="25"/>
      <c r="AK64" s="25"/>
      <c r="AL64" s="63"/>
      <c r="AM64" s="63"/>
      <c r="AN64" s="63"/>
      <c r="AO64" s="63">
        <v>1</v>
      </c>
      <c r="AP64" s="63"/>
      <c r="AQ64" s="63"/>
      <c r="AR64" s="25">
        <f t="shared" si="35"/>
        <v>0.52</v>
      </c>
      <c r="AS64" s="25">
        <f t="shared" si="29"/>
        <v>1</v>
      </c>
      <c r="AT64" s="25"/>
      <c r="AU64" s="25">
        <f t="shared" si="30"/>
        <v>1</v>
      </c>
      <c r="AW64" s="42"/>
    </row>
    <row r="65" spans="1:49" s="10" customFormat="1" ht="36" customHeight="1">
      <c r="A65" s="21" t="s">
        <v>7</v>
      </c>
      <c r="B65" s="22" t="s">
        <v>152</v>
      </c>
      <c r="C65" s="23" t="s">
        <v>66</v>
      </c>
      <c r="D65" s="45">
        <f t="shared" si="31"/>
        <v>25</v>
      </c>
      <c r="E65" s="45">
        <f t="shared" si="32"/>
        <v>16</v>
      </c>
      <c r="F65" s="46">
        <f t="shared" si="33"/>
        <v>3</v>
      </c>
      <c r="G65" s="46">
        <f t="shared" si="33"/>
        <v>8</v>
      </c>
      <c r="H65" s="24">
        <v>8</v>
      </c>
      <c r="I65" s="24"/>
      <c r="J65" s="24"/>
      <c r="K65" s="24"/>
      <c r="L65" s="46">
        <f t="shared" si="34"/>
        <v>5</v>
      </c>
      <c r="M65" s="45">
        <f t="shared" si="34"/>
        <v>9</v>
      </c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>
        <v>3</v>
      </c>
      <c r="AI65" s="25">
        <v>8</v>
      </c>
      <c r="AJ65" s="25">
        <v>5</v>
      </c>
      <c r="AK65" s="25">
        <v>9</v>
      </c>
      <c r="AL65" s="63"/>
      <c r="AM65" s="63"/>
      <c r="AN65" s="63"/>
      <c r="AO65" s="63"/>
      <c r="AP65" s="63"/>
      <c r="AQ65" s="63">
        <v>1</v>
      </c>
      <c r="AR65" s="25">
        <f t="shared" si="35"/>
        <v>0.64</v>
      </c>
      <c r="AS65" s="25">
        <f t="shared" si="29"/>
        <v>1</v>
      </c>
      <c r="AT65" s="25"/>
      <c r="AU65" s="25">
        <f t="shared" si="30"/>
        <v>1</v>
      </c>
      <c r="AW65" s="42"/>
    </row>
    <row r="66" spans="1:49" s="10" customFormat="1" ht="36" customHeight="1">
      <c r="A66" s="21" t="s">
        <v>6</v>
      </c>
      <c r="B66" s="22" t="s">
        <v>131</v>
      </c>
      <c r="C66" s="23" t="s">
        <v>61</v>
      </c>
      <c r="D66" s="45">
        <f t="shared" si="31"/>
        <v>75</v>
      </c>
      <c r="E66" s="45">
        <f t="shared" si="32"/>
        <v>34</v>
      </c>
      <c r="F66" s="46">
        <f t="shared" si="33"/>
        <v>0</v>
      </c>
      <c r="G66" s="46">
        <f t="shared" si="33"/>
        <v>14</v>
      </c>
      <c r="H66" s="24"/>
      <c r="I66" s="24"/>
      <c r="J66" s="24"/>
      <c r="K66" s="24">
        <v>14</v>
      </c>
      <c r="L66" s="46">
        <f t="shared" si="34"/>
        <v>20</v>
      </c>
      <c r="M66" s="45">
        <f t="shared" si="34"/>
        <v>41</v>
      </c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>
        <v>14</v>
      </c>
      <c r="AF66" s="25">
        <v>20</v>
      </c>
      <c r="AG66" s="25">
        <v>41</v>
      </c>
      <c r="AH66" s="25"/>
      <c r="AI66" s="25"/>
      <c r="AJ66" s="25"/>
      <c r="AK66" s="25"/>
      <c r="AL66" s="63"/>
      <c r="AM66" s="63"/>
      <c r="AN66" s="63"/>
      <c r="AO66" s="63"/>
      <c r="AP66" s="63">
        <v>3</v>
      </c>
      <c r="AQ66" s="63"/>
      <c r="AR66" s="25">
        <f t="shared" si="35"/>
        <v>1.36</v>
      </c>
      <c r="AS66" s="25">
        <f t="shared" si="29"/>
        <v>3</v>
      </c>
      <c r="AT66" s="25"/>
      <c r="AU66" s="25">
        <f t="shared" si="30"/>
        <v>3</v>
      </c>
      <c r="AW66" s="42"/>
    </row>
    <row r="67" spans="1:49" s="10" customFormat="1" ht="36" customHeight="1">
      <c r="A67" s="21" t="s">
        <v>5</v>
      </c>
      <c r="B67" s="22" t="s">
        <v>133</v>
      </c>
      <c r="C67" s="23" t="s">
        <v>62</v>
      </c>
      <c r="D67" s="45">
        <f>SUM(E67,M67)</f>
        <v>25</v>
      </c>
      <c r="E67" s="45">
        <f>SUM(F67:G67,L67)</f>
        <v>20</v>
      </c>
      <c r="F67" s="46">
        <f>SUM(N67,R67,V67,Z67,AD67,AH67)</f>
        <v>0</v>
      </c>
      <c r="G67" s="46">
        <f>SUM(O67,S67,W67,AA67,AE67,AI67)</f>
        <v>10</v>
      </c>
      <c r="H67" s="24">
        <v>10</v>
      </c>
      <c r="I67" s="24"/>
      <c r="J67" s="24"/>
      <c r="K67" s="24"/>
      <c r="L67" s="46">
        <f>SUM(P67,T67,X67,AB67,AF67,AJ67)</f>
        <v>10</v>
      </c>
      <c r="M67" s="45">
        <f>SUM(Q67,U67,Y67,AC67,AG67,AK67)</f>
        <v>5</v>
      </c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>
        <v>10</v>
      </c>
      <c r="AB67" s="25">
        <v>10</v>
      </c>
      <c r="AC67" s="25">
        <v>5</v>
      </c>
      <c r="AD67" s="25"/>
      <c r="AE67" s="25"/>
      <c r="AF67" s="25"/>
      <c r="AG67" s="25"/>
      <c r="AH67" s="25"/>
      <c r="AI67" s="25"/>
      <c r="AJ67" s="25"/>
      <c r="AK67" s="25"/>
      <c r="AL67" s="63"/>
      <c r="AM67" s="63"/>
      <c r="AN67" s="63"/>
      <c r="AO67" s="63">
        <v>1</v>
      </c>
      <c r="AP67" s="63"/>
      <c r="AQ67" s="63"/>
      <c r="AR67" s="25">
        <f>E67/25</f>
        <v>0.8</v>
      </c>
      <c r="AS67" s="25">
        <f t="shared" si="29"/>
        <v>1</v>
      </c>
      <c r="AT67" s="25"/>
      <c r="AU67" s="25">
        <f t="shared" si="30"/>
        <v>1</v>
      </c>
      <c r="AW67" s="42"/>
    </row>
    <row r="68" spans="1:49" s="10" customFormat="1" ht="36" customHeight="1">
      <c r="A68" s="21" t="s">
        <v>20</v>
      </c>
      <c r="B68" s="22" t="s">
        <v>134</v>
      </c>
      <c r="C68" s="23" t="s">
        <v>64</v>
      </c>
      <c r="D68" s="45">
        <f>SUM(E68,M68)</f>
        <v>50</v>
      </c>
      <c r="E68" s="45">
        <f>SUM(F68:G68,L68)</f>
        <v>23</v>
      </c>
      <c r="F68" s="46">
        <f>SUM(N68,R68,V68,Z68,AD68,AH68)</f>
        <v>5</v>
      </c>
      <c r="G68" s="46">
        <f>SUM(O68,S68,W68,AA68,AE68,AI68)</f>
        <v>8</v>
      </c>
      <c r="H68" s="24">
        <v>8</v>
      </c>
      <c r="I68" s="24"/>
      <c r="J68" s="24"/>
      <c r="K68" s="24"/>
      <c r="L68" s="46">
        <f>SUM(P68,T68,X68,AB68,AF68,AJ68)</f>
        <v>10</v>
      </c>
      <c r="M68" s="45">
        <f>SUM(Q68,U68,Y68,AC68,AG68,AK68)</f>
        <v>27</v>
      </c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>
        <v>5</v>
      </c>
      <c r="AI68" s="25">
        <v>8</v>
      </c>
      <c r="AJ68" s="25">
        <v>10</v>
      </c>
      <c r="AK68" s="25">
        <v>27</v>
      </c>
      <c r="AL68" s="63"/>
      <c r="AM68" s="63"/>
      <c r="AN68" s="63"/>
      <c r="AO68" s="63"/>
      <c r="AP68" s="63"/>
      <c r="AQ68" s="63">
        <v>2</v>
      </c>
      <c r="AR68" s="25">
        <f>E68/25</f>
        <v>0.92</v>
      </c>
      <c r="AS68" s="25">
        <f t="shared" si="29"/>
        <v>2</v>
      </c>
      <c r="AT68" s="25"/>
      <c r="AU68" s="25">
        <f t="shared" si="30"/>
        <v>2</v>
      </c>
      <c r="AW68" s="42"/>
    </row>
    <row r="69" spans="1:49" s="10" customFormat="1" ht="36" customHeight="1">
      <c r="A69" s="21" t="s">
        <v>21</v>
      </c>
      <c r="B69" s="22" t="s">
        <v>118</v>
      </c>
      <c r="C69" s="23" t="s">
        <v>66</v>
      </c>
      <c r="D69" s="45">
        <f t="shared" si="31"/>
        <v>150</v>
      </c>
      <c r="E69" s="45">
        <f t="shared" si="32"/>
        <v>0</v>
      </c>
      <c r="F69" s="46">
        <f t="shared" si="33"/>
        <v>0</v>
      </c>
      <c r="G69" s="46">
        <f t="shared" si="33"/>
        <v>0</v>
      </c>
      <c r="H69" s="24"/>
      <c r="I69" s="24"/>
      <c r="J69" s="24"/>
      <c r="K69" s="24"/>
      <c r="L69" s="46">
        <f t="shared" si="34"/>
        <v>0</v>
      </c>
      <c r="M69" s="45">
        <f t="shared" si="34"/>
        <v>150</v>
      </c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>
        <v>150</v>
      </c>
      <c r="AL69" s="63"/>
      <c r="AM69" s="63"/>
      <c r="AN69" s="63"/>
      <c r="AO69" s="63"/>
      <c r="AP69" s="63"/>
      <c r="AQ69" s="63">
        <v>6</v>
      </c>
      <c r="AR69" s="25">
        <f t="shared" si="35"/>
        <v>0</v>
      </c>
      <c r="AS69" s="25">
        <f t="shared" si="29"/>
        <v>6</v>
      </c>
      <c r="AT69" s="25"/>
      <c r="AU69" s="25">
        <f t="shared" si="30"/>
        <v>6</v>
      </c>
      <c r="AW69" s="42"/>
    </row>
    <row r="70" spans="1:49" s="10" customFormat="1" ht="35.25">
      <c r="A70" s="81" t="s">
        <v>55</v>
      </c>
      <c r="B70" s="82"/>
      <c r="C70" s="83"/>
      <c r="D70" s="78">
        <f aca="true" t="shared" si="36" ref="D70:AU70">SUM(D8,D27,D35,D50)</f>
        <v>4489</v>
      </c>
      <c r="E70" s="78">
        <f t="shared" si="36"/>
        <v>1882</v>
      </c>
      <c r="F70" s="78">
        <f t="shared" si="36"/>
        <v>251</v>
      </c>
      <c r="G70" s="78">
        <f t="shared" si="36"/>
        <v>826</v>
      </c>
      <c r="H70" s="78">
        <f t="shared" si="36"/>
        <v>710</v>
      </c>
      <c r="I70" s="78">
        <f t="shared" si="36"/>
        <v>9</v>
      </c>
      <c r="J70" s="78">
        <f t="shared" si="36"/>
        <v>36</v>
      </c>
      <c r="K70" s="78">
        <f t="shared" si="36"/>
        <v>86</v>
      </c>
      <c r="L70" s="78">
        <f t="shared" si="36"/>
        <v>805</v>
      </c>
      <c r="M70" s="78">
        <f t="shared" si="36"/>
        <v>2607</v>
      </c>
      <c r="N70" s="43">
        <f t="shared" si="36"/>
        <v>68</v>
      </c>
      <c r="O70" s="43">
        <f t="shared" si="36"/>
        <v>132</v>
      </c>
      <c r="P70" s="43">
        <f t="shared" si="36"/>
        <v>143</v>
      </c>
      <c r="Q70" s="43">
        <f t="shared" si="36"/>
        <v>436</v>
      </c>
      <c r="R70" s="43">
        <f t="shared" si="36"/>
        <v>65</v>
      </c>
      <c r="S70" s="43">
        <f t="shared" si="36"/>
        <v>181</v>
      </c>
      <c r="T70" s="43">
        <f t="shared" si="36"/>
        <v>119</v>
      </c>
      <c r="U70" s="43">
        <f t="shared" si="36"/>
        <v>430</v>
      </c>
      <c r="V70" s="43">
        <f t="shared" si="36"/>
        <v>47</v>
      </c>
      <c r="W70" s="43">
        <f t="shared" si="36"/>
        <v>170</v>
      </c>
      <c r="X70" s="43">
        <f t="shared" si="36"/>
        <v>134</v>
      </c>
      <c r="Y70" s="43">
        <f t="shared" si="36"/>
        <v>368</v>
      </c>
      <c r="Z70" s="43">
        <f t="shared" si="36"/>
        <v>37</v>
      </c>
      <c r="AA70" s="43">
        <f t="shared" si="36"/>
        <v>131</v>
      </c>
      <c r="AB70" s="43">
        <f t="shared" si="36"/>
        <v>120</v>
      </c>
      <c r="AC70" s="43">
        <f t="shared" si="36"/>
        <v>429</v>
      </c>
      <c r="AD70" s="43">
        <f t="shared" si="36"/>
        <v>34</v>
      </c>
      <c r="AE70" s="43">
        <f t="shared" si="36"/>
        <v>136</v>
      </c>
      <c r="AF70" s="43">
        <f t="shared" si="36"/>
        <v>142</v>
      </c>
      <c r="AG70" s="43">
        <f t="shared" si="36"/>
        <v>422</v>
      </c>
      <c r="AH70" s="43">
        <f t="shared" si="36"/>
        <v>0</v>
      </c>
      <c r="AI70" s="43">
        <f t="shared" si="36"/>
        <v>76</v>
      </c>
      <c r="AJ70" s="43">
        <f t="shared" si="36"/>
        <v>147</v>
      </c>
      <c r="AK70" s="43">
        <f t="shared" si="36"/>
        <v>522</v>
      </c>
      <c r="AL70" s="49">
        <f t="shared" si="36"/>
        <v>30</v>
      </c>
      <c r="AM70" s="49">
        <f t="shared" si="36"/>
        <v>30</v>
      </c>
      <c r="AN70" s="49">
        <f t="shared" si="36"/>
        <v>30</v>
      </c>
      <c r="AO70" s="49">
        <f t="shared" si="36"/>
        <v>30</v>
      </c>
      <c r="AP70" s="49">
        <f t="shared" si="36"/>
        <v>30</v>
      </c>
      <c r="AQ70" s="49">
        <f t="shared" si="36"/>
        <v>30</v>
      </c>
      <c r="AR70" s="78">
        <f t="shared" si="36"/>
        <v>75.27999999999999</v>
      </c>
      <c r="AS70" s="78">
        <f t="shared" si="36"/>
        <v>79</v>
      </c>
      <c r="AT70" s="78">
        <f t="shared" si="36"/>
        <v>14</v>
      </c>
      <c r="AU70" s="78">
        <f t="shared" si="36"/>
        <v>54</v>
      </c>
      <c r="AW70" s="42"/>
    </row>
    <row r="71" spans="1:49" s="10" customFormat="1" ht="36" thickBot="1">
      <c r="A71" s="72"/>
      <c r="B71" s="73"/>
      <c r="C71" s="74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6">
        <f>SUM(N70:Q70)</f>
        <v>779</v>
      </c>
      <c r="O71" s="67"/>
      <c r="P71" s="67"/>
      <c r="Q71" s="68"/>
      <c r="R71" s="66">
        <f>SUM(R70:U70)</f>
        <v>795</v>
      </c>
      <c r="S71" s="67"/>
      <c r="T71" s="67"/>
      <c r="U71" s="68"/>
      <c r="V71" s="66">
        <f>SUM(V70:Y70)</f>
        <v>719</v>
      </c>
      <c r="W71" s="67"/>
      <c r="X71" s="67"/>
      <c r="Y71" s="68"/>
      <c r="Z71" s="66">
        <f>SUM(Z70:AC70)</f>
        <v>717</v>
      </c>
      <c r="AA71" s="67"/>
      <c r="AB71" s="67"/>
      <c r="AC71" s="68"/>
      <c r="AD71" s="66">
        <f>SUM(AD70:AG70)</f>
        <v>734</v>
      </c>
      <c r="AE71" s="67"/>
      <c r="AF71" s="67"/>
      <c r="AG71" s="68"/>
      <c r="AH71" s="66">
        <f>SUM(AH70:AK70)</f>
        <v>745</v>
      </c>
      <c r="AI71" s="67"/>
      <c r="AJ71" s="67"/>
      <c r="AK71" s="68"/>
      <c r="AL71" s="75">
        <f>SUM(AL70:AQ70)</f>
        <v>180</v>
      </c>
      <c r="AM71" s="76"/>
      <c r="AN71" s="76"/>
      <c r="AO71" s="76"/>
      <c r="AP71" s="76"/>
      <c r="AQ71" s="77"/>
      <c r="AR71" s="65"/>
      <c r="AS71" s="65"/>
      <c r="AT71" s="65"/>
      <c r="AU71" s="65"/>
      <c r="AW71" s="42"/>
    </row>
    <row r="72" spans="1:49" s="10" customFormat="1" ht="35.25">
      <c r="A72" s="69" t="s">
        <v>56</v>
      </c>
      <c r="B72" s="70"/>
      <c r="C72" s="71"/>
      <c r="D72" s="64">
        <f aca="true" t="shared" si="37" ref="D72:AU72">SUM(D8,D27,D35,D53)</f>
        <v>4495</v>
      </c>
      <c r="E72" s="64">
        <f t="shared" si="37"/>
        <v>1862</v>
      </c>
      <c r="F72" s="64">
        <f t="shared" si="37"/>
        <v>231</v>
      </c>
      <c r="G72" s="64">
        <f t="shared" si="37"/>
        <v>846</v>
      </c>
      <c r="H72" s="64">
        <f t="shared" si="37"/>
        <v>730</v>
      </c>
      <c r="I72" s="64">
        <f t="shared" si="37"/>
        <v>9</v>
      </c>
      <c r="J72" s="64">
        <f t="shared" si="37"/>
        <v>36</v>
      </c>
      <c r="K72" s="64">
        <f t="shared" si="37"/>
        <v>86</v>
      </c>
      <c r="L72" s="64">
        <f t="shared" si="37"/>
        <v>785</v>
      </c>
      <c r="M72" s="64">
        <f t="shared" si="37"/>
        <v>2633</v>
      </c>
      <c r="N72" s="45">
        <f t="shared" si="37"/>
        <v>68</v>
      </c>
      <c r="O72" s="45">
        <f t="shared" si="37"/>
        <v>132</v>
      </c>
      <c r="P72" s="45">
        <f t="shared" si="37"/>
        <v>143</v>
      </c>
      <c r="Q72" s="45">
        <f t="shared" si="37"/>
        <v>436</v>
      </c>
      <c r="R72" s="45">
        <f t="shared" si="37"/>
        <v>65</v>
      </c>
      <c r="S72" s="45">
        <f t="shared" si="37"/>
        <v>181</v>
      </c>
      <c r="T72" s="45">
        <f t="shared" si="37"/>
        <v>119</v>
      </c>
      <c r="U72" s="45">
        <f t="shared" si="37"/>
        <v>430</v>
      </c>
      <c r="V72" s="45">
        <f t="shared" si="37"/>
        <v>38</v>
      </c>
      <c r="W72" s="45">
        <f t="shared" si="37"/>
        <v>176</v>
      </c>
      <c r="X72" s="45">
        <f t="shared" si="37"/>
        <v>134</v>
      </c>
      <c r="Y72" s="45">
        <f t="shared" si="37"/>
        <v>371</v>
      </c>
      <c r="Z72" s="45">
        <f t="shared" si="37"/>
        <v>28</v>
      </c>
      <c r="AA72" s="45">
        <f t="shared" si="37"/>
        <v>137</v>
      </c>
      <c r="AB72" s="45">
        <f t="shared" si="37"/>
        <v>115</v>
      </c>
      <c r="AC72" s="45">
        <f t="shared" si="37"/>
        <v>437</v>
      </c>
      <c r="AD72" s="45">
        <f t="shared" si="37"/>
        <v>28</v>
      </c>
      <c r="AE72" s="45">
        <f t="shared" si="37"/>
        <v>149</v>
      </c>
      <c r="AF72" s="45">
        <f t="shared" si="37"/>
        <v>132</v>
      </c>
      <c r="AG72" s="45">
        <f t="shared" si="37"/>
        <v>431</v>
      </c>
      <c r="AH72" s="45">
        <f t="shared" si="37"/>
        <v>4</v>
      </c>
      <c r="AI72" s="45">
        <f t="shared" si="37"/>
        <v>71</v>
      </c>
      <c r="AJ72" s="45">
        <f t="shared" si="37"/>
        <v>142</v>
      </c>
      <c r="AK72" s="45">
        <f t="shared" si="37"/>
        <v>528</v>
      </c>
      <c r="AL72" s="50">
        <f t="shared" si="37"/>
        <v>30</v>
      </c>
      <c r="AM72" s="50">
        <f t="shared" si="37"/>
        <v>30</v>
      </c>
      <c r="AN72" s="50">
        <f t="shared" si="37"/>
        <v>30</v>
      </c>
      <c r="AO72" s="50">
        <f t="shared" si="37"/>
        <v>30</v>
      </c>
      <c r="AP72" s="50">
        <f t="shared" si="37"/>
        <v>30</v>
      </c>
      <c r="AQ72" s="50">
        <f t="shared" si="37"/>
        <v>30</v>
      </c>
      <c r="AR72" s="64">
        <f t="shared" si="37"/>
        <v>74.47999999999999</v>
      </c>
      <c r="AS72" s="64">
        <f t="shared" si="37"/>
        <v>79</v>
      </c>
      <c r="AT72" s="64">
        <f t="shared" si="37"/>
        <v>14</v>
      </c>
      <c r="AU72" s="64">
        <f t="shared" si="37"/>
        <v>54</v>
      </c>
      <c r="AW72" s="42"/>
    </row>
    <row r="73" spans="1:49" s="10" customFormat="1" ht="36" thickBot="1">
      <c r="A73" s="72"/>
      <c r="B73" s="73"/>
      <c r="C73" s="74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6">
        <f>SUM(N72:Q72)</f>
        <v>779</v>
      </c>
      <c r="O73" s="67"/>
      <c r="P73" s="67"/>
      <c r="Q73" s="68"/>
      <c r="R73" s="66">
        <f>SUM(R72:U72)</f>
        <v>795</v>
      </c>
      <c r="S73" s="67"/>
      <c r="T73" s="67"/>
      <c r="U73" s="68"/>
      <c r="V73" s="66">
        <f>SUM(V72:Y72)</f>
        <v>719</v>
      </c>
      <c r="W73" s="67"/>
      <c r="X73" s="67"/>
      <c r="Y73" s="68"/>
      <c r="Z73" s="66">
        <f>SUM(Z72:AC72)</f>
        <v>717</v>
      </c>
      <c r="AA73" s="67"/>
      <c r="AB73" s="67"/>
      <c r="AC73" s="68"/>
      <c r="AD73" s="66">
        <f>SUM(AD72:AG72)</f>
        <v>740</v>
      </c>
      <c r="AE73" s="67"/>
      <c r="AF73" s="67"/>
      <c r="AG73" s="68"/>
      <c r="AH73" s="66">
        <f>SUM(AH72:AK72)</f>
        <v>745</v>
      </c>
      <c r="AI73" s="67"/>
      <c r="AJ73" s="67"/>
      <c r="AK73" s="68"/>
      <c r="AL73" s="75">
        <f>SUM(AL72:AQ72)</f>
        <v>180</v>
      </c>
      <c r="AM73" s="76"/>
      <c r="AN73" s="76"/>
      <c r="AO73" s="76"/>
      <c r="AP73" s="76"/>
      <c r="AQ73" s="77"/>
      <c r="AR73" s="65"/>
      <c r="AS73" s="65"/>
      <c r="AT73" s="65"/>
      <c r="AU73" s="65"/>
      <c r="AW73" s="42"/>
    </row>
    <row r="74" spans="1:49" s="10" customFormat="1" ht="35.25">
      <c r="A74" s="69" t="s">
        <v>126</v>
      </c>
      <c r="B74" s="70"/>
      <c r="C74" s="71"/>
      <c r="D74" s="64">
        <f aca="true" t="shared" si="38" ref="D74:AU74">SUM(D8,D27,D35,D61)</f>
        <v>4489</v>
      </c>
      <c r="E74" s="64">
        <f t="shared" si="38"/>
        <v>1884</v>
      </c>
      <c r="F74" s="64">
        <f t="shared" si="38"/>
        <v>235</v>
      </c>
      <c r="G74" s="64">
        <f t="shared" si="38"/>
        <v>842</v>
      </c>
      <c r="H74" s="64">
        <f t="shared" si="38"/>
        <v>702</v>
      </c>
      <c r="I74" s="64">
        <f t="shared" si="38"/>
        <v>9</v>
      </c>
      <c r="J74" s="64">
        <f t="shared" si="38"/>
        <v>36</v>
      </c>
      <c r="K74" s="64">
        <f t="shared" si="38"/>
        <v>110</v>
      </c>
      <c r="L74" s="64">
        <f t="shared" si="38"/>
        <v>807</v>
      </c>
      <c r="M74" s="64">
        <f t="shared" si="38"/>
        <v>2605</v>
      </c>
      <c r="N74" s="45">
        <f t="shared" si="38"/>
        <v>68</v>
      </c>
      <c r="O74" s="45">
        <f t="shared" si="38"/>
        <v>132</v>
      </c>
      <c r="P74" s="45">
        <f t="shared" si="38"/>
        <v>143</v>
      </c>
      <c r="Q74" s="45">
        <f t="shared" si="38"/>
        <v>436</v>
      </c>
      <c r="R74" s="45">
        <f t="shared" si="38"/>
        <v>65</v>
      </c>
      <c r="S74" s="45">
        <f t="shared" si="38"/>
        <v>181</v>
      </c>
      <c r="T74" s="45">
        <f t="shared" si="38"/>
        <v>119</v>
      </c>
      <c r="U74" s="45">
        <f t="shared" si="38"/>
        <v>430</v>
      </c>
      <c r="V74" s="45">
        <f t="shared" si="38"/>
        <v>38</v>
      </c>
      <c r="W74" s="45">
        <f t="shared" si="38"/>
        <v>168</v>
      </c>
      <c r="X74" s="45">
        <f t="shared" si="38"/>
        <v>131</v>
      </c>
      <c r="Y74" s="45">
        <f t="shared" si="38"/>
        <v>382</v>
      </c>
      <c r="Z74" s="45">
        <f t="shared" si="38"/>
        <v>28</v>
      </c>
      <c r="AA74" s="45">
        <f t="shared" si="38"/>
        <v>139</v>
      </c>
      <c r="AB74" s="45">
        <f t="shared" si="38"/>
        <v>125</v>
      </c>
      <c r="AC74" s="45">
        <f t="shared" si="38"/>
        <v>425</v>
      </c>
      <c r="AD74" s="45">
        <f t="shared" si="38"/>
        <v>25</v>
      </c>
      <c r="AE74" s="45">
        <f t="shared" si="38"/>
        <v>140</v>
      </c>
      <c r="AF74" s="45">
        <f t="shared" si="38"/>
        <v>147</v>
      </c>
      <c r="AG74" s="45">
        <f t="shared" si="38"/>
        <v>422</v>
      </c>
      <c r="AH74" s="45">
        <f t="shared" si="38"/>
        <v>11</v>
      </c>
      <c r="AI74" s="45">
        <f t="shared" si="38"/>
        <v>82</v>
      </c>
      <c r="AJ74" s="45">
        <f t="shared" si="38"/>
        <v>142</v>
      </c>
      <c r="AK74" s="45">
        <f t="shared" si="38"/>
        <v>510</v>
      </c>
      <c r="AL74" s="45">
        <f t="shared" si="38"/>
        <v>30</v>
      </c>
      <c r="AM74" s="45">
        <f t="shared" si="38"/>
        <v>30</v>
      </c>
      <c r="AN74" s="45">
        <f t="shared" si="38"/>
        <v>30</v>
      </c>
      <c r="AO74" s="45">
        <f t="shared" si="38"/>
        <v>30</v>
      </c>
      <c r="AP74" s="45">
        <f t="shared" si="38"/>
        <v>30</v>
      </c>
      <c r="AQ74" s="45">
        <f t="shared" si="38"/>
        <v>30</v>
      </c>
      <c r="AR74" s="64">
        <f t="shared" si="38"/>
        <v>75.35999999999999</v>
      </c>
      <c r="AS74" s="64">
        <f t="shared" si="38"/>
        <v>79</v>
      </c>
      <c r="AT74" s="64">
        <f t="shared" si="38"/>
        <v>14</v>
      </c>
      <c r="AU74" s="64">
        <f t="shared" si="38"/>
        <v>54</v>
      </c>
      <c r="AW74" s="42"/>
    </row>
    <row r="75" spans="1:49" s="10" customFormat="1" ht="36" thickBot="1">
      <c r="A75" s="72"/>
      <c r="B75" s="73"/>
      <c r="C75" s="74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6">
        <f>SUM(N74:Q74)</f>
        <v>779</v>
      </c>
      <c r="O75" s="67"/>
      <c r="P75" s="67"/>
      <c r="Q75" s="68"/>
      <c r="R75" s="66">
        <f>SUM(R74:U74)</f>
        <v>795</v>
      </c>
      <c r="S75" s="67"/>
      <c r="T75" s="67"/>
      <c r="U75" s="68"/>
      <c r="V75" s="66">
        <f>SUM(V74:Y74)</f>
        <v>719</v>
      </c>
      <c r="W75" s="67"/>
      <c r="X75" s="67"/>
      <c r="Y75" s="68"/>
      <c r="Z75" s="66">
        <f>SUM(Z74:AC74)</f>
        <v>717</v>
      </c>
      <c r="AA75" s="67"/>
      <c r="AB75" s="67"/>
      <c r="AC75" s="68"/>
      <c r="AD75" s="66">
        <f>SUM(AD74:AG74)</f>
        <v>734</v>
      </c>
      <c r="AE75" s="67"/>
      <c r="AF75" s="67"/>
      <c r="AG75" s="68"/>
      <c r="AH75" s="66">
        <f>SUM(AH74:AK74)</f>
        <v>745</v>
      </c>
      <c r="AI75" s="67"/>
      <c r="AJ75" s="67"/>
      <c r="AK75" s="68"/>
      <c r="AL75" s="75">
        <f>SUM(AL74:AQ74)</f>
        <v>180</v>
      </c>
      <c r="AM75" s="76"/>
      <c r="AN75" s="76"/>
      <c r="AO75" s="76"/>
      <c r="AP75" s="76"/>
      <c r="AQ75" s="77"/>
      <c r="AR75" s="65"/>
      <c r="AS75" s="65"/>
      <c r="AT75" s="65"/>
      <c r="AU75" s="65"/>
      <c r="AW75" s="42"/>
    </row>
    <row r="76" spans="3:5" ht="35.25">
      <c r="C76" s="40"/>
      <c r="D76" s="41"/>
      <c r="E76" s="41"/>
    </row>
    <row r="77" spans="3:5" ht="35.25">
      <c r="C77" s="40"/>
      <c r="D77" s="41"/>
      <c r="E77" s="41"/>
    </row>
    <row r="78" spans="3:5" ht="35.25">
      <c r="C78" s="40"/>
      <c r="D78" s="41"/>
      <c r="E78" s="41"/>
    </row>
    <row r="79" spans="3:5" ht="35.25">
      <c r="C79" s="40"/>
      <c r="D79" s="41"/>
      <c r="E79" s="41"/>
    </row>
    <row r="80" spans="3:5" ht="35.25">
      <c r="C80" s="40"/>
      <c r="D80" s="41"/>
      <c r="E80" s="41"/>
    </row>
    <row r="81" spans="3:5" ht="35.25">
      <c r="C81" s="40"/>
      <c r="D81" s="41"/>
      <c r="E81" s="41"/>
    </row>
  </sheetData>
  <sheetProtection/>
  <mergeCells count="103">
    <mergeCell ref="AS74:AS75"/>
    <mergeCell ref="AT74:AT75"/>
    <mergeCell ref="AU74:AU75"/>
    <mergeCell ref="N75:Q75"/>
    <mergeCell ref="R75:U75"/>
    <mergeCell ref="V75:Y75"/>
    <mergeCell ref="Z75:AC75"/>
    <mergeCell ref="AD75:AG75"/>
    <mergeCell ref="AH75:AK75"/>
    <mergeCell ref="I74:I75"/>
    <mergeCell ref="J74:J75"/>
    <mergeCell ref="K74:K75"/>
    <mergeCell ref="L74:L75"/>
    <mergeCell ref="M74:M75"/>
    <mergeCell ref="AR74:AR75"/>
    <mergeCell ref="AL75:AQ75"/>
    <mergeCell ref="A74:C75"/>
    <mergeCell ref="D74:D75"/>
    <mergeCell ref="E74:E75"/>
    <mergeCell ref="F74:F75"/>
    <mergeCell ref="G74:G75"/>
    <mergeCell ref="H74:H75"/>
    <mergeCell ref="AS72:AS73"/>
    <mergeCell ref="AT72:AT73"/>
    <mergeCell ref="AU72:AU73"/>
    <mergeCell ref="N73:Q73"/>
    <mergeCell ref="R73:U73"/>
    <mergeCell ref="V73:Y73"/>
    <mergeCell ref="Z73:AC73"/>
    <mergeCell ref="AD73:AG73"/>
    <mergeCell ref="AH73:AK73"/>
    <mergeCell ref="I72:I73"/>
    <mergeCell ref="J72:J73"/>
    <mergeCell ref="K72:K73"/>
    <mergeCell ref="L72:L73"/>
    <mergeCell ref="M72:M73"/>
    <mergeCell ref="AR72:AR73"/>
    <mergeCell ref="AL73:AQ73"/>
    <mergeCell ref="A72:C73"/>
    <mergeCell ref="D72:D73"/>
    <mergeCell ref="E72:E73"/>
    <mergeCell ref="F72:F73"/>
    <mergeCell ref="G72:G73"/>
    <mergeCell ref="H72:H73"/>
    <mergeCell ref="AS70:AS71"/>
    <mergeCell ref="AT70:AT71"/>
    <mergeCell ref="AU70:AU71"/>
    <mergeCell ref="N71:Q71"/>
    <mergeCell ref="R71:U71"/>
    <mergeCell ref="V71:Y71"/>
    <mergeCell ref="Z71:AC71"/>
    <mergeCell ref="AD71:AG71"/>
    <mergeCell ref="AH71:AK71"/>
    <mergeCell ref="I70:I71"/>
    <mergeCell ref="J70:J71"/>
    <mergeCell ref="K70:K71"/>
    <mergeCell ref="L70:L71"/>
    <mergeCell ref="M70:M71"/>
    <mergeCell ref="AR70:AR71"/>
    <mergeCell ref="AL71:AQ71"/>
    <mergeCell ref="A70:C71"/>
    <mergeCell ref="D70:D71"/>
    <mergeCell ref="E70:E71"/>
    <mergeCell ref="F70:F71"/>
    <mergeCell ref="G70:G71"/>
    <mergeCell ref="H70:H71"/>
    <mergeCell ref="AT6:AT7"/>
    <mergeCell ref="AU6:AU7"/>
    <mergeCell ref="AN6:AN7"/>
    <mergeCell ref="AO6:AO7"/>
    <mergeCell ref="AP6:AP7"/>
    <mergeCell ref="AQ6:AQ7"/>
    <mergeCell ref="AR6:AR7"/>
    <mergeCell ref="AS6:AS7"/>
    <mergeCell ref="AL5:AQ5"/>
    <mergeCell ref="AR5:AU5"/>
    <mergeCell ref="N6:Q6"/>
    <mergeCell ref="R6:U6"/>
    <mergeCell ref="V6:Y6"/>
    <mergeCell ref="Z6:AC6"/>
    <mergeCell ref="AD6:AG6"/>
    <mergeCell ref="AH6:AK6"/>
    <mergeCell ref="AL6:AL7"/>
    <mergeCell ref="AM6:AM7"/>
    <mergeCell ref="AL4:AU4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A4:A7"/>
    <mergeCell ref="B4:B7"/>
    <mergeCell ref="C4:C7"/>
    <mergeCell ref="D4:M4"/>
    <mergeCell ref="N4:AK4"/>
    <mergeCell ref="M5:M7"/>
    <mergeCell ref="N5:U5"/>
    <mergeCell ref="V5:AC5"/>
    <mergeCell ref="AD5:AK5"/>
  </mergeCells>
  <printOptions horizontalCentered="1"/>
  <pageMargins left="0.1968503937007874" right="0.1968503937007874" top="0" bottom="0.03937007874015748" header="0" footer="0"/>
  <pageSetup fitToWidth="2" horizontalDpi="300" verticalDpi="300" orientation="landscape" paperSize="9" scale="1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PWSZ Konin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Moussa</dc:creator>
  <cp:keywords/>
  <dc:description/>
  <cp:lastModifiedBy>Admin</cp:lastModifiedBy>
  <cp:lastPrinted>2017-05-17T11:21:57Z</cp:lastPrinted>
  <dcterms:created xsi:type="dcterms:W3CDTF">2000-08-09T08:42:37Z</dcterms:created>
  <dcterms:modified xsi:type="dcterms:W3CDTF">2017-05-17T11:33:49Z</dcterms:modified>
  <cp:category/>
  <cp:version/>
  <cp:contentType/>
  <cp:contentStatus/>
</cp:coreProperties>
</file>